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yn\Desktop\Birmingham Info pack\"/>
    </mc:Choice>
  </mc:AlternateContent>
  <xr:revisionPtr revIDLastSave="0" documentId="8_{8C317C29-0F22-46ED-91C0-35CD4386BA62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Cover" sheetId="12" r:id="rId1"/>
    <sheet name="NCs" sheetId="13" r:id="rId2"/>
    <sheet name="Fit &amp; Proper" sheetId="1" r:id="rId3"/>
    <sheet name="Sheet1" sheetId="14" r:id="rId4"/>
    <sheet name="PAYE, VAT" sheetId="2" r:id="rId5"/>
    <sheet name="Debt Bondage" sheetId="3" r:id="rId6"/>
    <sheet name="Accomodation" sheetId="4" r:id="rId7"/>
    <sheet name="Working Hours" sheetId="5" r:id="rId8"/>
    <sheet name="H&amp;S" sheetId="6" r:id="rId9"/>
    <sheet name="Recruitment and Contracts" sheetId="7" r:id="rId10"/>
    <sheet name="Subcontracting" sheetId="8" r:id="rId11"/>
    <sheet name="Right to work" sheetId="10" r:id="rId12"/>
    <sheet name="ID and Age" sheetId="9" r:id="rId13"/>
  </sheets>
  <definedNames>
    <definedName name="_xlnm.Print_Area" localSheetId="6">Accomodation!$A$2:$K$23</definedName>
    <definedName name="_xlnm.Print_Area" localSheetId="0">Cover!$B$2:$P$26</definedName>
    <definedName name="_xlnm.Print_Area" localSheetId="5">'Debt Bondage'!$A$2:$K$45</definedName>
    <definedName name="_xlnm.Print_Area" localSheetId="2">'Fit &amp; Proper'!$A$2:$K$13</definedName>
    <definedName name="_xlnm.Print_Area" localSheetId="8">'H&amp;S'!$A$2:$K$70</definedName>
    <definedName name="_xlnm.Print_Area" localSheetId="12">'ID and Age'!$A$2:$K$17</definedName>
    <definedName name="_xlnm.Print_Area" localSheetId="1">NCs!$B$1:$G$18</definedName>
    <definedName name="_xlnm.Print_Area" localSheetId="4">'PAYE, VAT'!$A$2:$K$58</definedName>
    <definedName name="_xlnm.Print_Area" localSheetId="9">'Recruitment and Contracts'!$A$2:$K$30</definedName>
    <definedName name="_xlnm.Print_Area" localSheetId="11">'Right to work'!$A$2:$K$18</definedName>
    <definedName name="_xlnm.Print_Area" localSheetId="10">Subcontracting!$A$2:$K$17</definedName>
    <definedName name="_xlnm.Print_Area" localSheetId="7">'Working Hours'!$A$2:$K$14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10" i="3"/>
  <c r="J11" i="3"/>
  <c r="J13" i="3"/>
  <c r="J14" i="3"/>
  <c r="J16" i="3"/>
  <c r="J17" i="3"/>
  <c r="J18" i="3"/>
  <c r="J19" i="3"/>
  <c r="J20" i="3"/>
  <c r="J22" i="3"/>
  <c r="J23" i="3"/>
  <c r="J24" i="3"/>
  <c r="J26" i="3"/>
  <c r="J27" i="3"/>
  <c r="J28" i="3"/>
  <c r="J29" i="3"/>
  <c r="J30" i="3"/>
  <c r="J32" i="3"/>
  <c r="J33" i="3"/>
  <c r="J35" i="3"/>
  <c r="J36" i="3"/>
  <c r="J37" i="3"/>
  <c r="J38" i="3"/>
  <c r="J39" i="3"/>
  <c r="J40" i="3"/>
  <c r="J42" i="3"/>
  <c r="J43" i="3"/>
  <c r="J45" i="3"/>
  <c r="W26" i="12"/>
  <c r="W27" i="12"/>
  <c r="W28" i="12"/>
  <c r="W29" i="12"/>
  <c r="W30" i="12"/>
  <c r="W31" i="12"/>
  <c r="W32" i="12"/>
  <c r="W33" i="12"/>
  <c r="W34" i="12"/>
  <c r="W25" i="12"/>
  <c r="V34" i="12"/>
  <c r="V33" i="12"/>
  <c r="V32" i="12"/>
  <c r="V31" i="12"/>
  <c r="V30" i="12"/>
  <c r="V29" i="12"/>
  <c r="V28" i="12"/>
  <c r="V27" i="12"/>
  <c r="V26" i="12"/>
  <c r="T34" i="12"/>
  <c r="T26" i="12"/>
  <c r="T27" i="12"/>
  <c r="T28" i="12"/>
  <c r="T29" i="12"/>
  <c r="T30" i="12"/>
  <c r="T31" i="12"/>
  <c r="T32" i="12"/>
  <c r="T33" i="12"/>
  <c r="V25" i="12"/>
  <c r="T25" i="12"/>
  <c r="V16" i="12"/>
  <c r="V17" i="12"/>
  <c r="V18" i="12"/>
  <c r="V19" i="12"/>
  <c r="V20" i="12"/>
  <c r="V21" i="12"/>
  <c r="U20" i="12"/>
  <c r="W20" i="12" s="1"/>
  <c r="U21" i="12"/>
  <c r="T21" i="12"/>
  <c r="W21" i="12" s="1"/>
  <c r="T20" i="12"/>
  <c r="T19" i="12"/>
  <c r="T18" i="12"/>
  <c r="T17" i="12"/>
  <c r="T16" i="12"/>
  <c r="V13" i="12"/>
  <c r="V14" i="12"/>
  <c r="V15" i="12"/>
  <c r="V12" i="12"/>
  <c r="V11" i="12"/>
  <c r="T15" i="12"/>
  <c r="T14" i="12"/>
  <c r="T13" i="12"/>
  <c r="T12" i="12"/>
  <c r="J20" i="8"/>
  <c r="U19" i="12" s="1"/>
  <c r="W19" i="12" s="1"/>
  <c r="J17" i="8"/>
  <c r="J15" i="8"/>
  <c r="J14" i="8"/>
  <c r="J12" i="8"/>
  <c r="J11" i="8"/>
  <c r="J10" i="8"/>
  <c r="J8" i="8"/>
  <c r="J7" i="8"/>
  <c r="J6" i="8"/>
  <c r="J5" i="8"/>
  <c r="J11" i="10"/>
  <c r="J24" i="4"/>
  <c r="J35" i="2"/>
  <c r="J20" i="10"/>
  <c r="R21" i="12" s="1"/>
  <c r="J19" i="9"/>
  <c r="R20" i="12" s="1"/>
  <c r="J32" i="7"/>
  <c r="R18" i="12" s="1"/>
  <c r="J72" i="6"/>
  <c r="R17" i="12" s="1"/>
  <c r="J16" i="5"/>
  <c r="R16" i="12" s="1"/>
  <c r="J26" i="4"/>
  <c r="R15" i="12" s="1"/>
  <c r="J47" i="3"/>
  <c r="R14" i="12" s="1"/>
  <c r="J60" i="2"/>
  <c r="R13" i="12" s="1"/>
  <c r="J15" i="1"/>
  <c r="R12" i="12" s="1"/>
  <c r="J18" i="10"/>
  <c r="J16" i="10"/>
  <c r="J14" i="10"/>
  <c r="J13" i="10"/>
  <c r="J10" i="10"/>
  <c r="J9" i="10"/>
  <c r="J8" i="10"/>
  <c r="J7" i="10"/>
  <c r="J6" i="10"/>
  <c r="J5" i="10"/>
  <c r="J17" i="9"/>
  <c r="J16" i="9"/>
  <c r="J14" i="9"/>
  <c r="J13" i="9"/>
  <c r="J11" i="9"/>
  <c r="J10" i="9"/>
  <c r="J8" i="9"/>
  <c r="J7" i="9"/>
  <c r="J6" i="9"/>
  <c r="J5" i="9"/>
  <c r="J30" i="7"/>
  <c r="J28" i="7"/>
  <c r="J27" i="7"/>
  <c r="J25" i="7"/>
  <c r="J24" i="7"/>
  <c r="J23" i="7"/>
  <c r="J22" i="7"/>
  <c r="J21" i="7"/>
  <c r="J20" i="7"/>
  <c r="J19" i="7"/>
  <c r="J18" i="7"/>
  <c r="J17" i="7"/>
  <c r="J15" i="7"/>
  <c r="J14" i="7"/>
  <c r="J13" i="7"/>
  <c r="J12" i="7"/>
  <c r="J11" i="7"/>
  <c r="J10" i="7"/>
  <c r="J8" i="7"/>
  <c r="J7" i="7"/>
  <c r="J6" i="7"/>
  <c r="J5" i="7"/>
  <c r="J70" i="6"/>
  <c r="J69" i="6"/>
  <c r="J68" i="6"/>
  <c r="J66" i="6"/>
  <c r="J64" i="6"/>
  <c r="J63" i="6"/>
  <c r="J62" i="6"/>
  <c r="J61" i="6"/>
  <c r="J59" i="6"/>
  <c r="J58" i="6"/>
  <c r="J57" i="6"/>
  <c r="J56" i="6"/>
  <c r="J54" i="6"/>
  <c r="J53" i="6"/>
  <c r="J52" i="6"/>
  <c r="J51" i="6"/>
  <c r="J50" i="6"/>
  <c r="J49" i="6"/>
  <c r="J48" i="6"/>
  <c r="J47" i="6"/>
  <c r="J45" i="6"/>
  <c r="J44" i="6"/>
  <c r="J43" i="6"/>
  <c r="J42" i="6"/>
  <c r="J41" i="6"/>
  <c r="J40" i="6"/>
  <c r="J39" i="6"/>
  <c r="J38" i="6"/>
  <c r="J37" i="6"/>
  <c r="J36" i="6"/>
  <c r="J35" i="6"/>
  <c r="J34" i="6"/>
  <c r="J32" i="6"/>
  <c r="J31" i="6"/>
  <c r="J29" i="6"/>
  <c r="J28" i="6"/>
  <c r="J26" i="6"/>
  <c r="J25" i="6"/>
  <c r="J24" i="6"/>
  <c r="J22" i="6"/>
  <c r="J21" i="6"/>
  <c r="J20" i="6"/>
  <c r="J19" i="6"/>
  <c r="J18" i="6"/>
  <c r="J17" i="6"/>
  <c r="J16" i="6"/>
  <c r="J14" i="6"/>
  <c r="J13" i="6"/>
  <c r="J12" i="6"/>
  <c r="J11" i="6"/>
  <c r="J10" i="6"/>
  <c r="J9" i="6"/>
  <c r="J8" i="6"/>
  <c r="J7" i="6"/>
  <c r="J6" i="6"/>
  <c r="J5" i="6"/>
  <c r="J14" i="5"/>
  <c r="J12" i="5"/>
  <c r="J10" i="5"/>
  <c r="J9" i="5"/>
  <c r="J8" i="5"/>
  <c r="J7" i="5"/>
  <c r="J6" i="5"/>
  <c r="J5" i="5"/>
  <c r="J23" i="4"/>
  <c r="J22" i="4"/>
  <c r="J21" i="4"/>
  <c r="J20" i="4"/>
  <c r="J19" i="4"/>
  <c r="J18" i="4"/>
  <c r="J17" i="4"/>
  <c r="J16" i="4"/>
  <c r="J15" i="4"/>
  <c r="J14" i="4"/>
  <c r="J13" i="4"/>
  <c r="J11" i="4"/>
  <c r="J10" i="4"/>
  <c r="J9" i="4"/>
  <c r="J8" i="4"/>
  <c r="J7" i="4"/>
  <c r="J5" i="4"/>
  <c r="J5" i="1"/>
  <c r="J13" i="1"/>
  <c r="J12" i="1"/>
  <c r="J10" i="1"/>
  <c r="J9" i="1"/>
  <c r="J8" i="1"/>
  <c r="J6" i="1"/>
  <c r="J58" i="2"/>
  <c r="J57" i="2"/>
  <c r="J56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39" i="2"/>
  <c r="J38" i="2"/>
  <c r="J37" i="2"/>
  <c r="J36" i="2"/>
  <c r="J34" i="2"/>
  <c r="J33" i="2"/>
  <c r="J32" i="2"/>
  <c r="J31" i="2"/>
  <c r="J30" i="2"/>
  <c r="J28" i="2"/>
  <c r="J27" i="2"/>
  <c r="J26" i="2"/>
  <c r="J25" i="2"/>
  <c r="J22" i="2"/>
  <c r="J21" i="2"/>
  <c r="J19" i="2"/>
  <c r="J18" i="2"/>
  <c r="J17" i="2"/>
  <c r="J16" i="2"/>
  <c r="J15" i="2"/>
  <c r="J13" i="2"/>
  <c r="J12" i="2"/>
  <c r="J10" i="2"/>
  <c r="J9" i="2"/>
  <c r="J8" i="2"/>
  <c r="J7" i="2"/>
  <c r="J5" i="2"/>
  <c r="T22" i="12" l="1"/>
  <c r="U18" i="12"/>
  <c r="W18" i="12" s="1"/>
  <c r="J71" i="6"/>
  <c r="P17" i="12" s="1"/>
  <c r="U30" i="12" s="1"/>
  <c r="X30" i="12" s="1"/>
  <c r="U17" i="12"/>
  <c r="W17" i="12" s="1"/>
  <c r="J15" i="5"/>
  <c r="P16" i="12" s="1"/>
  <c r="U29" i="12" s="1"/>
  <c r="X29" i="12" s="1"/>
  <c r="U16" i="12"/>
  <c r="W16" i="12" s="1"/>
  <c r="J25" i="4"/>
  <c r="P15" i="12" s="1"/>
  <c r="U28" i="12" s="1"/>
  <c r="X28" i="12" s="1"/>
  <c r="U15" i="12"/>
  <c r="W15" i="12" s="1"/>
  <c r="U14" i="12"/>
  <c r="W14" i="12" s="1"/>
  <c r="U13" i="12"/>
  <c r="W13" i="12" s="1"/>
  <c r="U12" i="12"/>
  <c r="J31" i="7"/>
  <c r="P18" i="12" s="1"/>
  <c r="U31" i="12" s="1"/>
  <c r="X31" i="12" s="1"/>
  <c r="P25" i="12"/>
  <c r="P27" i="12" s="1"/>
  <c r="J19" i="8"/>
  <c r="P19" i="12" s="1"/>
  <c r="U32" i="12" s="1"/>
  <c r="X32" i="12" s="1"/>
  <c r="J18" i="9"/>
  <c r="P20" i="12" s="1"/>
  <c r="U33" i="12" s="1"/>
  <c r="X33" i="12" s="1"/>
  <c r="J46" i="3"/>
  <c r="P14" i="12" s="1"/>
  <c r="U27" i="12" s="1"/>
  <c r="X27" i="12" s="1"/>
  <c r="J19" i="10"/>
  <c r="P21" i="12" s="1"/>
  <c r="U34" i="12" s="1"/>
  <c r="X34" i="12" s="1"/>
  <c r="J59" i="2"/>
  <c r="P13" i="12" s="1"/>
  <c r="U26" i="12" s="1"/>
  <c r="X26" i="12" s="1"/>
  <c r="J14" i="1"/>
  <c r="P12" i="12" s="1"/>
  <c r="U25" i="12" s="1"/>
  <c r="X25" i="12" s="1"/>
  <c r="W12" i="12" l="1"/>
  <c r="U22" i="12"/>
  <c r="W22" i="12" s="1"/>
  <c r="X22" i="12" s="1"/>
  <c r="P22" i="12"/>
  <c r="P23" i="12" s="1"/>
</calcChain>
</file>

<file path=xl/sharedStrings.xml><?xml version="1.0" encoding="utf-8"?>
<sst xmlns="http://schemas.openxmlformats.org/spreadsheetml/2006/main" count="897" uniqueCount="559">
  <si>
    <t>1.1.1</t>
  </si>
  <si>
    <t>1.1.2</t>
  </si>
  <si>
    <t>Fit &amp; Proper</t>
  </si>
  <si>
    <t>A current GLA Licence to act as a gangmaster under the 2004 act is in issue.</t>
  </si>
  <si>
    <t>Confirm that the LP currently holds a licence by checking the GLA website.</t>
  </si>
  <si>
    <t>Is there any known activity to indicate that the LP or any other person named or otherwise specified in the licence has not at all times acted in a fit and proper manner.</t>
  </si>
  <si>
    <t>1.2.1</t>
  </si>
  <si>
    <t>1.2.2</t>
  </si>
  <si>
    <t>1.2.3</t>
  </si>
  <si>
    <t>Check the LP's initial GLA application form and confirm that all significant details are accurate and/or that the LP has notified the authority of any significant changes to details submitted with this application e.g business forms, trading names, primcipal authority, directors, named persons and addresses.</t>
  </si>
  <si>
    <t>On the LP entry on the GLA website, view to see the register details and confirm that all significant details are accurate and/or that the LP has notified the authority of any changes submitted.</t>
  </si>
  <si>
    <t>Confirm the turnover of the business in the regulated sector for the previous financial year accords with that informed and the licence fee is paid.</t>
  </si>
  <si>
    <t>1.3.1</t>
  </si>
  <si>
    <t>1.3.2</t>
  </si>
  <si>
    <t>Licence details are upto date with all relevant changes of circumstances notified within the proper time scales.</t>
  </si>
  <si>
    <t xml:space="preserve">The licence holder and any person named or otherwise specified on the licence must provide; </t>
  </si>
  <si>
    <t>On the LP entry on the GLA website, view and note the LP URN.</t>
  </si>
  <si>
    <t>Confirm whether there are any outstanding ALC's and the actions being taken to correct these.</t>
  </si>
  <si>
    <t>LP</t>
  </si>
  <si>
    <t>LU</t>
  </si>
  <si>
    <t>Worker</t>
  </si>
  <si>
    <t>Documentery</t>
  </si>
  <si>
    <t>Payment of wages, tax, NI VAT improper deductions and allied matters.</t>
  </si>
  <si>
    <t>2.1.1</t>
  </si>
  <si>
    <t>2.2.1</t>
  </si>
  <si>
    <t>2.2.2</t>
  </si>
  <si>
    <t>2.2.3</t>
  </si>
  <si>
    <t>2.2.4</t>
  </si>
  <si>
    <t>Does an analysis of a sample of randomly chosen payslips indicate that deductions are clalculated accurately.</t>
  </si>
  <si>
    <t>If the business exceeds the VAT threshold, there is documentery evidence that it is registered with the HMRC and charges and pays VAT.</t>
  </si>
  <si>
    <t>2.3.1</t>
  </si>
  <si>
    <t>2.3.2</t>
  </si>
  <si>
    <t>Is there documentary evidence to show that the LP is registered for VAT if the income exceeds the treshold.</t>
  </si>
  <si>
    <t>Is the LP paying VAT to the HMRC.</t>
  </si>
  <si>
    <t>Accurate payroll system.</t>
  </si>
  <si>
    <t>2.4.1</t>
  </si>
  <si>
    <t>2.4.2</t>
  </si>
  <si>
    <t>2.4.3</t>
  </si>
  <si>
    <t>2.4.4</t>
  </si>
  <si>
    <t>POINTS</t>
  </si>
  <si>
    <t>Where piece work is paid are hours recorded?</t>
  </si>
  <si>
    <t>Does a random selection of wages prove to be accurately calculated?</t>
  </si>
  <si>
    <t>Do workers indicate they are paid correctly?</t>
  </si>
  <si>
    <t>2.4.5</t>
  </si>
  <si>
    <t>Do workers indicate that errors are dealt with quickly and fairly?</t>
  </si>
  <si>
    <t>Deductions and written consent.</t>
  </si>
  <si>
    <t>2.5.1</t>
  </si>
  <si>
    <t>2.5.2</t>
  </si>
  <si>
    <t>List any deductions other than those legally required and cross check with both employment files and worker interviews.</t>
  </si>
  <si>
    <t>Do workers indicate that they have to make any cash payments for services?</t>
  </si>
  <si>
    <t>No longer applicable.</t>
  </si>
  <si>
    <t>Witholding payments.</t>
  </si>
  <si>
    <t>2.7.1</t>
  </si>
  <si>
    <t>2.7.2</t>
  </si>
  <si>
    <t>2.7.3</t>
  </si>
  <si>
    <t>2.7.4</t>
  </si>
  <si>
    <t>Does a written contract exist to indicate any withholding of payments?</t>
  </si>
  <si>
    <t>Payment of NMW.</t>
  </si>
  <si>
    <t>2.8.1</t>
  </si>
  <si>
    <t>2.8.2</t>
  </si>
  <si>
    <t>2.8.3</t>
  </si>
  <si>
    <t>2.8.4</t>
  </si>
  <si>
    <t>2.8.5</t>
  </si>
  <si>
    <t>Do interviews and sample wage selection confirm payment?</t>
  </si>
  <si>
    <t>Do interviews and sample pay slips show workers are being paid the correct grade?</t>
  </si>
  <si>
    <t>Do interviews and time sheets show correct overtime is being paid?</t>
  </si>
  <si>
    <t>For piece work do timesheets / payroll confirm payment of NMW?</t>
  </si>
  <si>
    <t>2.8.6</t>
  </si>
  <si>
    <t>2.8.7</t>
  </si>
  <si>
    <t>2.8.8</t>
  </si>
  <si>
    <t>2.8.9</t>
  </si>
  <si>
    <t>Do interviews, wages slips or timesheets indicate any deductions that breach the NMW?</t>
  </si>
  <si>
    <t>2.8.10</t>
  </si>
  <si>
    <t>Taking in account all agreed deductions do workers indicate that the wages are accurate?</t>
  </si>
  <si>
    <t>Annual leave payments.</t>
  </si>
  <si>
    <t>2.9.1</t>
  </si>
  <si>
    <t>2.9.2</t>
  </si>
  <si>
    <t>2.9.3</t>
  </si>
  <si>
    <t>2.9.4</t>
  </si>
  <si>
    <t>2.9.5</t>
  </si>
  <si>
    <t>2.9.6</t>
  </si>
  <si>
    <t>2.9.7</t>
  </si>
  <si>
    <t>2.9.8</t>
  </si>
  <si>
    <t>2.9.9</t>
  </si>
  <si>
    <t>2.9.10</t>
  </si>
  <si>
    <t>2.9.11</t>
  </si>
  <si>
    <t>2.9.12</t>
  </si>
  <si>
    <t>2.9.13</t>
  </si>
  <si>
    <t>2.9.14</t>
  </si>
  <si>
    <t>2.10</t>
  </si>
  <si>
    <t>2.10.1</t>
  </si>
  <si>
    <t>2.10.2</t>
  </si>
  <si>
    <t>2.10.3</t>
  </si>
  <si>
    <t>Provision of Itemised payslips</t>
  </si>
  <si>
    <t>Is the holiday accrual calculated correctly (inclusive of overtime?)</t>
  </si>
  <si>
    <t>Is holiday paid when taken?</t>
  </si>
  <si>
    <t>Do workers book and take holidays?</t>
  </si>
  <si>
    <t>Have workers been prevented from taking holiday entitlement?</t>
  </si>
  <si>
    <t>Is evidence of holiday kept on worker files?</t>
  </si>
  <si>
    <t>Are workers paid outstanding holiday on termination?</t>
  </si>
  <si>
    <t>Do interviews and pay slips indicate payment of SSP?</t>
  </si>
  <si>
    <t>Do records indicate that payment of SSP has resulted in anyone being dismissed?</t>
  </si>
  <si>
    <t>Do interviews and pay slips indicate payment of SMP?</t>
  </si>
  <si>
    <t>Do workers indicate anyone has been refused payment of SMP?</t>
  </si>
  <si>
    <t>Do records indicate that payment of SMP has resulted in anyone being dismissed?</t>
  </si>
  <si>
    <t>Do payslips show the correct deductions?</t>
  </si>
  <si>
    <t>Are payslips accurate?</t>
  </si>
  <si>
    <t>Debt Bondage, Harsh treatment or intimidation.</t>
  </si>
  <si>
    <t>No debts to the LP.</t>
  </si>
  <si>
    <t>3.2.1</t>
  </si>
  <si>
    <t>3.2.2</t>
  </si>
  <si>
    <t>Are they are debts to the workers that prevent the workers freely seeking alternative employment?</t>
  </si>
  <si>
    <t>Any debts entered into are agreed for recovery from wages and do not seek for more than the  amount agreed.</t>
  </si>
  <si>
    <t>3.3.1</t>
  </si>
  <si>
    <t>3.3.2</t>
  </si>
  <si>
    <t>If applicable - evidence that they are agreed and signed for.</t>
  </si>
  <si>
    <t>If applicable - evidence to show amount repayable and how much has been repaid.</t>
  </si>
  <si>
    <t>No transfer fees.</t>
  </si>
  <si>
    <t>3.4.1</t>
  </si>
  <si>
    <t>3.4.2</t>
  </si>
  <si>
    <t>3.4.3</t>
  </si>
  <si>
    <t>Does documentation show any form of transfer fees and does this disadvantage the workers from seeking permenant employment.</t>
  </si>
  <si>
    <t>Are workers required to pay a penalty for taking up permenant employment?</t>
  </si>
  <si>
    <t>3.5.1</t>
  </si>
  <si>
    <t>3.5.2</t>
  </si>
  <si>
    <t>3.5.3</t>
  </si>
  <si>
    <t>Worker is not penalised for giving notice or details of new employment.</t>
  </si>
  <si>
    <t>Free to seek other employment and no termination fees exist.</t>
  </si>
  <si>
    <t>Any evidence to suggest a worker has been subjected to threats for given notice of employment.</t>
  </si>
  <si>
    <t>Any indication that the worker has had to indicate to the LP of their new employment?</t>
  </si>
  <si>
    <t>3.6.1</t>
  </si>
  <si>
    <t>3.6.2</t>
  </si>
  <si>
    <t>3.6.3</t>
  </si>
  <si>
    <t>3.7.1</t>
  </si>
  <si>
    <t>3.8.1</t>
  </si>
  <si>
    <t>3.8.2</t>
  </si>
  <si>
    <t>3.8.3</t>
  </si>
  <si>
    <t>3.8.4</t>
  </si>
  <si>
    <t>3.9.1</t>
  </si>
  <si>
    <t>3.10.1</t>
  </si>
  <si>
    <t>3.10</t>
  </si>
  <si>
    <t>Freely chosen employment.</t>
  </si>
  <si>
    <t>Not required to surrender ID papers</t>
  </si>
  <si>
    <t>LP provides suitable disciplinary and compliants procedures.</t>
  </si>
  <si>
    <t>Releasing of private personal data.</t>
  </si>
  <si>
    <t>Data is kept secure.</t>
  </si>
  <si>
    <t>Does documentation suggest penalty for leaving work before an agreed period?</t>
  </si>
  <si>
    <t>Is 'work in hand' payment witheld if the workers leave?</t>
  </si>
  <si>
    <t>Papers are never withheld?</t>
  </si>
  <si>
    <t>Do complaints and disciplinary procedures exist?</t>
  </si>
  <si>
    <t>Does the LP supply or make available written copies of these?</t>
  </si>
  <si>
    <t>Are there any documented evidence of any issues?</t>
  </si>
  <si>
    <t>Are their any industrial tribunials against the company?</t>
  </si>
  <si>
    <t>Workers give confirmation of data release to LU and auditors?</t>
  </si>
  <si>
    <t>Documentation is kept safe and secure?</t>
  </si>
  <si>
    <t>4.1.1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</si>
  <si>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</si>
  <si>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</si>
  <si>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</si>
  <si>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</si>
  <si>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</si>
  <si>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</si>
  <si>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</si>
  <si>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</si>
  <si>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</si>
  <si>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</si>
  <si>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</si>
  <si>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</si>
  <si>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</si>
  <si>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</si>
  <si>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</si>
  <si>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</si>
  <si>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5.1.1</t>
  </si>
  <si>
    <t>5.1.2</t>
  </si>
  <si>
    <t>5.1.3</t>
  </si>
  <si>
    <t>5.1.4</t>
  </si>
  <si>
    <t>5.1.5</t>
  </si>
  <si>
    <t>5.1.6</t>
  </si>
  <si>
    <t>5.2.1</t>
  </si>
  <si>
    <t>5.3.1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</si>
  <si>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</si>
  <si>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</si>
  <si>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</si>
  <si>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</si>
  <si>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</si>
  <si>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</si>
  <si>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</si>
  <si>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</si>
  <si>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</si>
  <si>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</si>
  <si>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6.2.1</t>
  </si>
  <si>
    <t>6.2.2</t>
  </si>
  <si>
    <t>6.2.3</t>
  </si>
  <si>
    <t>6.2.4</t>
  </si>
  <si>
    <t>6.2.5</t>
  </si>
  <si>
    <t>6.2.6</t>
  </si>
  <si>
    <t>6.2.7</t>
  </si>
  <si>
    <t>6.3.1</t>
  </si>
  <si>
    <t>6.3.2</t>
  </si>
  <si>
    <t>6.3.3</t>
  </si>
  <si>
    <t>6.4.1</t>
  </si>
  <si>
    <t>6.4.2</t>
  </si>
  <si>
    <t>6.5.1</t>
  </si>
  <si>
    <t>6.5.2</t>
  </si>
  <si>
    <t>6.6.1</t>
  </si>
  <si>
    <t>6.6.2</t>
  </si>
  <si>
    <t>6.6.3</t>
  </si>
  <si>
    <t>6.6.4</t>
  </si>
  <si>
    <t>6.6.5</t>
  </si>
  <si>
    <t>6.6.6</t>
  </si>
  <si>
    <t>6.6.7</t>
  </si>
  <si>
    <t>6.6.8</t>
  </si>
  <si>
    <t>6.6.9</t>
  </si>
  <si>
    <t>6.6.10</t>
  </si>
  <si>
    <t>6.6.11</t>
  </si>
  <si>
    <t>6.6.12</t>
  </si>
  <si>
    <t>6.7.1</t>
  </si>
  <si>
    <t>6.7.2</t>
  </si>
  <si>
    <t>6.7.3</t>
  </si>
  <si>
    <t>6.7.4</t>
  </si>
  <si>
    <t>6.7.5</t>
  </si>
  <si>
    <t>6.7.6</t>
  </si>
  <si>
    <t>6.7.7</t>
  </si>
  <si>
    <t>6.7.8</t>
  </si>
  <si>
    <t>6.8.1</t>
  </si>
  <si>
    <t>6.8.2</t>
  </si>
  <si>
    <t>6.9.1</t>
  </si>
  <si>
    <t>6.9.2</t>
  </si>
  <si>
    <t>6.9.3</t>
  </si>
  <si>
    <t>6.9.4</t>
  </si>
  <si>
    <t>6.10</t>
  </si>
  <si>
    <t>6.10.1</t>
  </si>
  <si>
    <t>6.11.1</t>
  </si>
  <si>
    <t>6.11.2</t>
  </si>
  <si>
    <t>6.11.3</t>
  </si>
  <si>
    <t>7.1.1</t>
  </si>
  <si>
    <t>7.1.2</t>
  </si>
  <si>
    <t>7.1.3</t>
  </si>
  <si>
    <t>7.1.4</t>
  </si>
  <si>
    <t>7.2.1</t>
  </si>
  <si>
    <t>7.2.2</t>
  </si>
  <si>
    <t>7.2.3</t>
  </si>
  <si>
    <t>7.2.4</t>
  </si>
  <si>
    <t>7.2.5</t>
  </si>
  <si>
    <t>7.2.6</t>
  </si>
  <si>
    <t>7.3.1</t>
  </si>
  <si>
    <t>7.3.2</t>
  </si>
  <si>
    <t>7.3.3</t>
  </si>
  <si>
    <t>7.3.4</t>
  </si>
  <si>
    <t>7.3.5</t>
  </si>
  <si>
    <t>7.3.6</t>
  </si>
  <si>
    <t>7.3.7</t>
  </si>
  <si>
    <t>7.4.1</t>
  </si>
  <si>
    <t>7.4.2</t>
  </si>
  <si>
    <t>7.5.1</t>
  </si>
  <si>
    <t>8.1.1</t>
  </si>
  <si>
    <t>8.1.2</t>
  </si>
  <si>
    <t>8.1.3</t>
  </si>
  <si>
    <t>8.1.4</t>
  </si>
  <si>
    <t>8.2.1</t>
  </si>
  <si>
    <t>8.2.2</t>
  </si>
  <si>
    <t>8.2.3</t>
  </si>
  <si>
    <t>8.3.1</t>
  </si>
  <si>
    <t>8.3.2</t>
  </si>
  <si>
    <t>8.4.1</t>
  </si>
  <si>
    <t>9.1.1</t>
  </si>
  <si>
    <t>9.1.2</t>
  </si>
  <si>
    <t>9.1.3</t>
  </si>
  <si>
    <t>9.1.4</t>
  </si>
  <si>
    <t>9.2.1</t>
  </si>
  <si>
    <t>9.2.2</t>
  </si>
  <si>
    <t>9.3.1</t>
  </si>
  <si>
    <t>9.3.2</t>
  </si>
  <si>
    <t>9.4.1</t>
  </si>
  <si>
    <t>9.4.2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</si>
  <si>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</si>
  <si>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</si>
  <si>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</si>
  <si>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</si>
  <si>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</si>
  <si>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</si>
  <si>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</si>
  <si>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</si>
  <si>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</si>
  <si>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10.4.1</t>
  </si>
  <si>
    <t>3.1.1</t>
  </si>
  <si>
    <t>3.1.2</t>
  </si>
  <si>
    <t>3.1.3</t>
  </si>
  <si>
    <t>3.1.4</t>
  </si>
  <si>
    <t>Are workers subject to physical or mental mistreatment.</t>
  </si>
  <si>
    <t>When interviewed is any evidence given of mental or physical abuse?</t>
  </si>
  <si>
    <t>When interviewed is any evidence given of forced labour?</t>
  </si>
  <si>
    <t>3.4.4</t>
  </si>
  <si>
    <t>3.4.5</t>
  </si>
  <si>
    <t>Do workers indicate they are required to pay a penalty?</t>
  </si>
  <si>
    <t>Do workers indicate they are prevented from freely chosen employment?</t>
  </si>
  <si>
    <t>3.6.4</t>
  </si>
  <si>
    <t>3.6.5</t>
  </si>
  <si>
    <t>Do workers indicate the work is freely chosen?</t>
  </si>
  <si>
    <t>Do workers indicate they are free to leave?</t>
  </si>
  <si>
    <t>3.7.2</t>
  </si>
  <si>
    <t>Do workers indicate the LP withholds ID papers?</t>
  </si>
  <si>
    <t>3.8.5</t>
  </si>
  <si>
    <t>3.8.6</t>
  </si>
  <si>
    <t>Do workers indicate they are provided with suitable copies?</t>
  </si>
  <si>
    <t>Do workers indicate that procedures are conducted fairly?</t>
  </si>
  <si>
    <t>3.9.2</t>
  </si>
  <si>
    <t>Workers give permission for LU or auditors to see documents?</t>
  </si>
  <si>
    <t>Workers Accomodation.</t>
  </si>
  <si>
    <t>No under 18 are complelled to stay away from home for work purposes.</t>
  </si>
  <si>
    <t>Not forced to stay in LP accomodation.</t>
  </si>
  <si>
    <t>Does suitable signed agreement allow for suitable notice and freedom for alternative accomodation?</t>
  </si>
  <si>
    <t>Where no signed agreement exist - what formal or informal arrangements exist for freedom of accomodation?</t>
  </si>
  <si>
    <t>Do deposit effectively prevent movement?</t>
  </si>
  <si>
    <t>Are deposit protected by tenancy protection scheme?</t>
  </si>
  <si>
    <t>Does the worker suffer effective penalty for giving notice on accomodation?</t>
  </si>
  <si>
    <t>Suitable facilities</t>
  </si>
  <si>
    <t>Number of workers in the house?</t>
  </si>
  <si>
    <t>Number of workers per bedroom?</t>
  </si>
  <si>
    <t>Suitable provision of WATER, POWER, HEATING, BEDDING and SANTITATION.</t>
  </si>
  <si>
    <t>Do workers confirm suitable water, power, heating, bedding and sanitation?</t>
  </si>
  <si>
    <t>Gas certificate?</t>
  </si>
  <si>
    <t>PAT Testing?</t>
  </si>
  <si>
    <t>Fire safety furniture and furnishings?</t>
  </si>
  <si>
    <t>Electrical certificates?</t>
  </si>
  <si>
    <t>Working Hours</t>
  </si>
  <si>
    <t>Workers are allowed to take breaks.</t>
  </si>
  <si>
    <t>Workers over 48 hour have freely chosen to do so.</t>
  </si>
  <si>
    <t>Accurate records are kept.</t>
  </si>
  <si>
    <t>Confirm workers are allowed to take breaks.</t>
  </si>
  <si>
    <t>Examine hours worked, previous week and peak weeks.</t>
  </si>
  <si>
    <t>Night working compliance</t>
  </si>
  <si>
    <t>Confirm workers are aware of their statutory rights.</t>
  </si>
  <si>
    <t>Records to show freely chosen signed opt out.</t>
  </si>
  <si>
    <t>Health, Safety &amp; Welfare.</t>
  </si>
  <si>
    <t>Risk assessments.</t>
  </si>
  <si>
    <t>No Charge for H&amp;S training.</t>
  </si>
  <si>
    <t>Safe working conditions.</t>
  </si>
  <si>
    <t>Suitable PPE and welfare provsions.</t>
  </si>
  <si>
    <t>Permitted driver records.</t>
  </si>
  <si>
    <t>PSV</t>
  </si>
  <si>
    <t>Written agreement of responsibilities.</t>
  </si>
  <si>
    <t>Written agreement of worker supervision.</t>
  </si>
  <si>
    <t>Confirm the Liability insurance which covers the insurance of the work.</t>
  </si>
  <si>
    <t>Confirm all workers are covered by the liability insurance.</t>
  </si>
  <si>
    <t>Written confirmation of the training standard required.</t>
  </si>
  <si>
    <t>Responsibility for provision of training.</t>
  </si>
  <si>
    <t>Responsibility for task specific training.</t>
  </si>
  <si>
    <t>Identification of risks and risk management procedures.</t>
  </si>
  <si>
    <t>Evaluation of training provided - by who, how long, when, where etc?</t>
  </si>
  <si>
    <t>Is a charge applied for attending training? (is there a legal reason why?)</t>
  </si>
  <si>
    <t>Are the workers paid to attend training?</t>
  </si>
  <si>
    <t>Review the RA procees and how it determins the suitable PPE requirements.</t>
  </si>
  <si>
    <t>Suitable provion of PPE</t>
  </si>
  <si>
    <t>Who pays for the PPE</t>
  </si>
  <si>
    <t>LP makes provisions to ensure suitable welfare facilities are provided at clients.</t>
  </si>
  <si>
    <t>Do they have adequate facilities?</t>
  </si>
  <si>
    <t>How does the LP ensure - suitable 1st aid provision?</t>
  </si>
  <si>
    <t>Is their suitable 1st aid provision?</t>
  </si>
  <si>
    <t>LP understanding of the RIDDOR responsibilities?</t>
  </si>
  <si>
    <t>Review accident books to ensure accidents are being recorded.</t>
  </si>
  <si>
    <t>Does a review of the accident process indicate issues?</t>
  </si>
  <si>
    <t>How is ill health managed and is it agreed?</t>
  </si>
  <si>
    <t>Age of workers supplied to operate machinery?</t>
  </si>
  <si>
    <t>Working hours of workplace and transport drivers?</t>
  </si>
  <si>
    <t>Hours do not exceed 48 hours - absolute of 60 hours in a working week.</t>
  </si>
  <si>
    <t>Maximum 10 hours night work each night for a driver.</t>
  </si>
  <si>
    <t>6.8.3</t>
  </si>
  <si>
    <t>6.8.4</t>
  </si>
  <si>
    <t>Obvious defect checks</t>
  </si>
  <si>
    <t>Do workers indicate unsafe practice.</t>
  </si>
  <si>
    <t>DVLA registered?</t>
  </si>
  <si>
    <t>Tax?</t>
  </si>
  <si>
    <t>Insurance</t>
  </si>
  <si>
    <t>MOT certificate.</t>
  </si>
  <si>
    <t>Details of drivers - name, licence and type.</t>
  </si>
  <si>
    <t>Drivers have PSVs?</t>
  </si>
  <si>
    <t>Vehicles is 'fit for purpose' to carry suitable number of people.</t>
  </si>
  <si>
    <t>Drivers have correct licence</t>
  </si>
  <si>
    <t>Recruiting and contractual arrangements.</t>
  </si>
  <si>
    <t>Applicants are not discriminated.</t>
  </si>
  <si>
    <t>Workers Checks.</t>
  </si>
  <si>
    <t>Look at recruitment to confirm consisrency and transparency of recruitment.</t>
  </si>
  <si>
    <t>ID checks are conducted on all nationalities.</t>
  </si>
  <si>
    <t>No discrimination is practiced.</t>
  </si>
  <si>
    <t>Confirmation of ID for all workers prior to supply.</t>
  </si>
  <si>
    <t>Confirm suitable checks for worker experience, training and qualification.</t>
  </si>
  <si>
    <t>Workers are willing and not coerced.</t>
  </si>
  <si>
    <t>Workers are not charged a work finders fee.</t>
  </si>
  <si>
    <t>Investigations of any payments for services?</t>
  </si>
  <si>
    <t>Payments for work cloths or PPE?</t>
  </si>
  <si>
    <t>Signed and dated contract exist.</t>
  </si>
  <si>
    <t>Recieved a contract within 1 month.</t>
  </si>
  <si>
    <t>Contract of employment OR services?</t>
  </si>
  <si>
    <t>provision for worker payment irrespective of whether they have been paid.</t>
  </si>
  <si>
    <t>Termination details are included?</t>
  </si>
  <si>
    <t>Pay rate is included?</t>
  </si>
  <si>
    <t>Payment intervals</t>
  </si>
  <si>
    <t>7.3.8</t>
  </si>
  <si>
    <t>7.3.9</t>
  </si>
  <si>
    <t>Statement of how much holiday.</t>
  </si>
  <si>
    <t>SSP is stated in the contract.</t>
  </si>
  <si>
    <t>No unreasoanble changes to contracts.</t>
  </si>
  <si>
    <t>Verying working terms match those being used.</t>
  </si>
  <si>
    <t>Confirm with workers that T&amp;C have not been changed without consent.</t>
  </si>
  <si>
    <t>Direct employment transparency.</t>
  </si>
  <si>
    <t>No employee of the LU is paid by the LP.</t>
  </si>
  <si>
    <t>Sub-contracting.</t>
  </si>
  <si>
    <t>Licenced.</t>
  </si>
  <si>
    <t>Any subcontracted LP is licenced</t>
  </si>
  <si>
    <t>Confirm from workers - who employs them?</t>
  </si>
  <si>
    <t>Does the LP use other LP's to help meet the demand.</t>
  </si>
  <si>
    <t>Do the workers confirm that other LP's are used?</t>
  </si>
  <si>
    <t>Records kept.</t>
  </si>
  <si>
    <t>Any sub-contracting details and information is recorded.</t>
  </si>
  <si>
    <t>Names of workers - subcontracted are recorded.</t>
  </si>
  <si>
    <t>Record the number of hours worked.</t>
  </si>
  <si>
    <t>Documentary evidence of subcontracting agreements.</t>
  </si>
  <si>
    <t>Written agreements exists.</t>
  </si>
  <si>
    <t>awareness and agreement from the LU for prior consent is agreed.</t>
  </si>
  <si>
    <t>Workers permission is agreed</t>
  </si>
  <si>
    <t>Confirm that workers have not beenrequired or coerced into working for another LP.</t>
  </si>
  <si>
    <t>ID Known and verified.</t>
  </si>
  <si>
    <t>Records in cluded all relevant information.</t>
  </si>
  <si>
    <t>Contains names, DOB and address.</t>
  </si>
  <si>
    <t>Training records are held.</t>
  </si>
  <si>
    <t>NI number are on file.</t>
  </si>
  <si>
    <t>Details of work of young children.</t>
  </si>
  <si>
    <t>any under 18 - must have work details</t>
  </si>
  <si>
    <t>under 18 - times and dates</t>
  </si>
  <si>
    <t>Suitable under 18 Risk assessments.</t>
  </si>
  <si>
    <t>Adequate risk assessments exist.</t>
  </si>
  <si>
    <t>How are the risk assessment recommendation implemented.</t>
  </si>
  <si>
    <t>Under 18 as required by law.</t>
  </si>
  <si>
    <t>No breaches of WTD</t>
  </si>
  <si>
    <t>The work is permissible.</t>
  </si>
  <si>
    <t>Right to Work.</t>
  </si>
  <si>
    <t>Entitled to work in the UK.</t>
  </si>
  <si>
    <t>Section 8 compliant documents are available.</t>
  </si>
  <si>
    <t>Confirm all stamps / visas / letters etc are appropriate.</t>
  </si>
  <si>
    <t>Photos and DOB are cross checked to ensure they are consistent.</t>
  </si>
  <si>
    <t>All associated documents follow the same name.</t>
  </si>
  <si>
    <t>Confirm documents are not accepted if they show signs of forgery.</t>
  </si>
  <si>
    <t>Student Workers</t>
  </si>
  <si>
    <t>Confirm any student have the right to work.</t>
  </si>
  <si>
    <t>Confirm student course details and hours do not exceed 20 per week.</t>
  </si>
  <si>
    <t>Not to breach worker disputes.</t>
  </si>
  <si>
    <t>LP must not supply workers across picket lines.</t>
  </si>
  <si>
    <t>10.3.1</t>
  </si>
  <si>
    <t>Union membership</t>
  </si>
  <si>
    <t>Free to join a union.</t>
  </si>
  <si>
    <t>Compliance</t>
  </si>
  <si>
    <t>Comments</t>
  </si>
  <si>
    <t>Originals are presented and not photocopies from the workers.</t>
  </si>
  <si>
    <t>Name</t>
  </si>
  <si>
    <t>Address</t>
  </si>
  <si>
    <t>Date</t>
  </si>
  <si>
    <t>Reason for Audit</t>
  </si>
  <si>
    <t>Standards Audited</t>
  </si>
  <si>
    <t>Payment of Wages</t>
  </si>
  <si>
    <t>Debt bondage, harsh treatment or intimidation</t>
  </si>
  <si>
    <t>Worker Accomodation</t>
  </si>
  <si>
    <t>Health, Safety &amp; Welfare</t>
  </si>
  <si>
    <t>Recruiting and Contractual arrangements</t>
  </si>
  <si>
    <t>Sub-contracting</t>
  </si>
  <si>
    <t>ID Known and Verified</t>
  </si>
  <si>
    <t>Right to work</t>
  </si>
  <si>
    <t>Audit Type</t>
  </si>
  <si>
    <t>Labour Provider</t>
  </si>
  <si>
    <t>No.</t>
  </si>
  <si>
    <t>Standard</t>
  </si>
  <si>
    <t>Observation / NC Identified</t>
  </si>
  <si>
    <t>Required Action</t>
  </si>
  <si>
    <t>Open / Closed</t>
  </si>
  <si>
    <t>Non Compliance Report.</t>
  </si>
  <si>
    <t>Major</t>
  </si>
  <si>
    <t>Minor</t>
  </si>
  <si>
    <t>Reccommendation</t>
  </si>
  <si>
    <t>Y</t>
  </si>
  <si>
    <t>N</t>
  </si>
  <si>
    <t>-</t>
  </si>
  <si>
    <t>NA</t>
  </si>
  <si>
    <t>Question Checker - Unanswered</t>
  </si>
  <si>
    <t>Audit Status</t>
  </si>
  <si>
    <t>Order</t>
  </si>
  <si>
    <t>Supplier Audit</t>
  </si>
  <si>
    <t>UK Labour provider Only.</t>
  </si>
  <si>
    <t>There is evidence that the supplier is registered as an employer with relevant authorities.</t>
  </si>
  <si>
    <t>Obtain documentery proof, by viewing appropriate documents.</t>
  </si>
  <si>
    <t>Deductions from workers pay of income are appropriate and paid to authorities.</t>
  </si>
  <si>
    <t>Is there evidence to prove that the supplier has made the required deductions from workers pay.</t>
  </si>
  <si>
    <t>Is there documentary evidence in the form of bank statements to prove that the Supplier pays legal deductions to the correct authorities.</t>
  </si>
  <si>
    <t>Is there documentary evidence to prove that the Supplier has made the appropriate payments to the authorities that match with the deductions made from all workers for the legal deduction.</t>
  </si>
  <si>
    <r>
      <t xml:space="preserve">This audit document is a compliance audit and you indicate whether they are compliant.  For example - 3.7.2 "Are ID documents witheld?" - the answer would be "Yes" if they are compliant.                                                                                                                                        IF THE QUESTION IS IN </t>
    </r>
    <r>
      <rPr>
        <b/>
        <sz val="16"/>
        <color rgb="FF0000FF"/>
        <rFont val="Arial"/>
        <family val="2"/>
      </rPr>
      <t>BLUE</t>
    </r>
    <r>
      <rPr>
        <b/>
        <sz val="16"/>
        <color rgb="FFFF0000"/>
        <rFont val="Arial"/>
        <family val="2"/>
      </rPr>
      <t xml:space="preserve"> IT IS FOR UK ONLY.</t>
    </r>
  </si>
  <si>
    <t>Are there worker time sheets? Are they accurate? Are they agreed? How are these entered into the payroll system.</t>
  </si>
  <si>
    <t>Does the Supplier confirm that they withhold wages in any circumstance?</t>
  </si>
  <si>
    <t>Does the Supplier confirm that payment WOULD be witheld in any circumstance?</t>
  </si>
  <si>
    <t>Do workers indicate that the Supplier has withheld any payments?</t>
  </si>
  <si>
    <t>Confirm current national minimum wage and the Supplier awareness?  Cross check with Service Level agreement (SLA).</t>
  </si>
  <si>
    <t>Where accomodation is provided - does the charge exceed the accomodation offset (If applicable)?  If it does - is the NMW breached?</t>
  </si>
  <si>
    <t>Is overtime paid in line with SMETA guidelines?</t>
  </si>
  <si>
    <t>If goods or services are effectively required by the LP (condition of employment) - do these deductions take the wage below NMW?</t>
  </si>
  <si>
    <t>Does the Supplier accept responsibility to provide paid Holiday leave?</t>
  </si>
  <si>
    <t>Does the Supplier understand and accept responsibility for SSP?</t>
  </si>
  <si>
    <t>Does the Supplier understand and accept responsibility for SMP?</t>
  </si>
  <si>
    <t>Can the Supplier show payslips for workers for all pay periods?</t>
  </si>
  <si>
    <t>When interviewed is any evidence given of employer bullying?</t>
  </si>
  <si>
    <t>When interviewed is any evidence given of employer threats?</t>
  </si>
  <si>
    <t>Are they any unreasoable debts to the Supplier?</t>
  </si>
  <si>
    <t>Does documentation prevent a worker for working with the Labour User  through a different Labour Provider?</t>
  </si>
  <si>
    <t>Are workers unreasonably in debt to the Supplier / employer?</t>
  </si>
  <si>
    <t>Knowledge of HMO standards? (if applicable)</t>
  </si>
  <si>
    <t>Room and space standards - housing act 1985 (UK) or equivalent?</t>
  </si>
  <si>
    <t>Do workers indicate through interview if facilities are sufficient?</t>
  </si>
  <si>
    <t>4.3.12</t>
  </si>
  <si>
    <t>Are workers housed in temporary accommodations (Caravans etc) and if so, are these compliant with national standards and industry guidance.</t>
  </si>
  <si>
    <t>Compliance to national law on provision of work Breaks</t>
  </si>
  <si>
    <t>Compliance to WTD and 48 hour opt out - HOURS (UK and Europe)</t>
  </si>
  <si>
    <t>Supplier have suitable hour monitoring system for all workers.</t>
  </si>
  <si>
    <t>Labour Provider and Labour User co-operation with regard to H&amp;S or Supplier -  Responsibilities and Risks.</t>
  </si>
  <si>
    <t>Agreed competent persons within the Labour Provider (LP) and Labour User (LU) or Supplier.</t>
  </si>
  <si>
    <t>LP / LU or Supplier has written Risk Assessments (RA's) of H&amp;S risks.</t>
  </si>
  <si>
    <t>Confirm LP/LU/Supplier has reviewed and taken suitable steps to address the risks.</t>
  </si>
  <si>
    <t>Liability insurance is current. LP / LU / Supplier</t>
  </si>
  <si>
    <t>Check previous related H&amp;S audits from third parties and authorities to determin outstanding NC's</t>
  </si>
  <si>
    <t>Confirm (written) agreement for LP/LU/Supplier how they will co-ordinate H&amp;S matters.</t>
  </si>
  <si>
    <t>LP/LU/Supplier co-operation on training.</t>
  </si>
  <si>
    <t>LP/LU/Supplier can prove suitable training has taken place.</t>
  </si>
  <si>
    <t>How is training assessed and recorded. (Training Verification)</t>
  </si>
  <si>
    <t>Risk assessments conducted by the appropriate people at the relevant LU/Supplier sites.</t>
  </si>
  <si>
    <t>LP/LU/Supplier Risks assessments are retrievable and available.</t>
  </si>
  <si>
    <t>Workers through interview can confirm receipt and are aware of Risks assessments.</t>
  </si>
  <si>
    <t>Written policies to understand how Supplier manages the worker conditions.</t>
  </si>
  <si>
    <t>Written policies to understand how Supplier manages the training and risks.</t>
  </si>
  <si>
    <t>Have LP/LU/Supplier agreed how Accidents are managed?</t>
  </si>
  <si>
    <t>Workplace Transport/Machinery</t>
  </si>
  <si>
    <t>Age of drivers to operate transport equipment?</t>
  </si>
  <si>
    <t>Suitable licences/training for workers provided to drive or operate equipment.</t>
  </si>
  <si>
    <t>Compliance to WTD (National lawa) - HOURS</t>
  </si>
  <si>
    <t>Compliance WTD (National Law) - Breaks</t>
  </si>
  <si>
    <t>Vehicle or equipment maintanence records</t>
  </si>
  <si>
    <t>Provision of transport. Provision of Machinery</t>
  </si>
  <si>
    <t>Pre checks for all transport and machinery.</t>
  </si>
  <si>
    <r>
      <t xml:space="preserve">Transport - MOT / Insurances etc </t>
    </r>
    <r>
      <rPr>
        <sz val="14"/>
        <color rgb="FF0000FF"/>
        <rFont val="Calibri"/>
        <family val="2"/>
        <scheme val="minor"/>
      </rPr>
      <t>(UK questions to be adapted for each country)</t>
    </r>
  </si>
  <si>
    <r>
      <t xml:space="preserve">In addition to the questions below it is required that a site audit is conducted and site practices are observed.  This should be completed by someone with Health, Safety and Welfare training.  </t>
    </r>
    <r>
      <rPr>
        <b/>
        <sz val="11"/>
        <color rgb="FFFF0000"/>
        <rFont val="Calibri"/>
        <family val="2"/>
        <scheme val="minor"/>
      </rPr>
      <t>PLEASE NOTE THAT NON COMPLIANCES SHOULD ONLY BE CLASSIFIED AS SUCH WHEN THERE IS A BREACH OF REGULATIONS / LAW.  IN THE CASE OF OPINION OR INTERPRETATION THESE SHOULD BE PRESENTED TO THE SUPPLIER AS A RECOMMENDATION.</t>
    </r>
  </si>
  <si>
    <t>Noone has acted on the instruction of another party to discriminate.</t>
  </si>
  <si>
    <r>
      <t xml:space="preserve">Employment contracts. </t>
    </r>
    <r>
      <rPr>
        <i/>
        <sz val="14"/>
        <color rgb="FFFF0000"/>
        <rFont val="Calibri"/>
        <family val="2"/>
        <scheme val="minor"/>
      </rPr>
      <t>All contracts need to be assessed against national law.</t>
    </r>
  </si>
  <si>
    <t>Entitlement to work in the Country.</t>
  </si>
  <si>
    <t>It is recommended that this system is tested where possible.</t>
  </si>
  <si>
    <t>If possible this process should be tested or viewed in practice.</t>
  </si>
  <si>
    <t>The above should be adapted and tested for the respective country the audit is taking place within.</t>
  </si>
  <si>
    <t>Supplier Contact</t>
  </si>
  <si>
    <t>Supplier / LU</t>
  </si>
  <si>
    <t>Total</t>
  </si>
  <si>
    <t>Outstanding</t>
  </si>
  <si>
    <t>% Completed</t>
  </si>
  <si>
    <t>n</t>
  </si>
  <si>
    <t>Audit Completed</t>
  </si>
  <si>
    <t>If the section of the audit is not appolicable please ensure you have selected 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</si>
</sst>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6"/>
      <color theme="1"/>
      <name val="Arial"/>
      <family val="2"/>
    </font>
    <font>
      <u/>
      <sz val="36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6"/>
      <color theme="0"/>
      <name val="Arial"/>
      <family val="2"/>
    </font>
    <font>
      <sz val="11"/>
      <color theme="1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26"/>
      <color rgb="FF00B0F0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6"/>
      <color rgb="FF0000FF"/>
      <name val="Arial"/>
      <family val="2"/>
    </font>
    <font>
      <sz val="14"/>
      <color rgb="FF0000FF"/>
      <name val="Arial"/>
      <family val="2"/>
    </font>
    <font>
      <b/>
      <u/>
      <sz val="16"/>
      <color rgb="FF0000FF"/>
      <name val="Arial"/>
      <family val="2"/>
    </font>
    <font>
      <sz val="11"/>
      <color rgb="FF0000FF"/>
      <name val="Arial"/>
      <family val="2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1" xfId="0" applyFill="1" applyBorder="1" applyAlignment="1">
      <alignment horizontal="left" textRotation="90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0" fillId="2" borderId="0" xfId="0" applyFont="1" applyFill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 wrapText="1"/>
    </xf>
    <xf numFmtId="0" fontId="0" fillId="2" borderId="1" xfId="0" applyFill="1" applyBorder="1"/>
    <xf numFmtId="0" fontId="0" fillId="2" borderId="0" xfId="0" applyFont="1" applyFill="1" applyAlignment="1">
      <alignment wrapText="1"/>
    </xf>
    <xf numFmtId="0" fontId="0" fillId="2" borderId="0" xfId="0" applyFont="1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3" borderId="1" xfId="0" applyFont="1" applyFill="1" applyBorder="1" applyAlignment="1">
      <alignment horizontal="center" textRotation="90"/>
    </xf>
    <xf numFmtId="0" fontId="0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wrapText="1"/>
    </xf>
    <xf numFmtId="0" fontId="2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 wrapText="1"/>
    </xf>
    <xf numFmtId="0" fontId="6" fillId="2" borderId="0" xfId="0" applyFont="1" applyFill="1"/>
    <xf numFmtId="0" fontId="6" fillId="4" borderId="1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3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0" fontId="20" fillId="2" borderId="0" xfId="0" applyFont="1" applyFill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2" borderId="14" xfId="0" applyFont="1" applyFill="1" applyBorder="1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/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 wrapText="1"/>
    </xf>
    <xf numFmtId="0" fontId="22" fillId="2" borderId="0" xfId="0" applyFont="1" applyFill="1"/>
    <xf numFmtId="0" fontId="15" fillId="2" borderId="1" xfId="0" applyFont="1" applyFill="1" applyBorder="1" applyAlignment="1">
      <alignment horizontal="left" textRotation="90"/>
    </xf>
    <xf numFmtId="0" fontId="15" fillId="2" borderId="0" xfId="0" applyFont="1" applyFill="1" applyBorder="1" applyAlignment="1">
      <alignment horizontal="center" textRotation="90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/>
    <xf numFmtId="0" fontId="23" fillId="2" borderId="1" xfId="0" applyFont="1" applyFill="1" applyBorder="1" applyAlignment="1">
      <alignment horizontal="center" textRotation="90"/>
    </xf>
    <xf numFmtId="0" fontId="23" fillId="3" borderId="1" xfId="0" applyFont="1" applyFill="1" applyBorder="1" applyAlignment="1">
      <alignment horizontal="center" textRotation="90"/>
    </xf>
    <xf numFmtId="0" fontId="24" fillId="2" borderId="1" xfId="0" applyFont="1" applyFill="1" applyBorder="1"/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/>
    <xf numFmtId="0" fontId="22" fillId="4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0" fontId="15" fillId="3" borderId="1" xfId="0" applyFont="1" applyFill="1" applyBorder="1"/>
    <xf numFmtId="0" fontId="22" fillId="0" borderId="1" xfId="0" applyFont="1" applyFill="1" applyBorder="1"/>
    <xf numFmtId="0" fontId="22" fillId="0" borderId="1" xfId="0" applyFont="1" applyFill="1" applyBorder="1" applyAlignment="1">
      <alignment vertical="top" wrapText="1"/>
    </xf>
    <xf numFmtId="0" fontId="22" fillId="2" borderId="2" xfId="0" applyFont="1" applyFill="1" applyBorder="1"/>
    <xf numFmtId="0" fontId="22" fillId="2" borderId="1" xfId="0" applyFont="1" applyFill="1" applyBorder="1"/>
    <xf numFmtId="0" fontId="25" fillId="2" borderId="0" xfId="0" applyFont="1" applyFill="1" applyAlignment="1">
      <alignment horizontal="center" vertical="center" wrapText="1"/>
    </xf>
    <xf numFmtId="0" fontId="27" fillId="2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wrapText="1"/>
    </xf>
    <xf numFmtId="0" fontId="27" fillId="4" borderId="1" xfId="0" applyFont="1" applyFill="1" applyBorder="1" applyAlignment="1">
      <alignment horizontal="left"/>
    </xf>
    <xf numFmtId="0" fontId="27" fillId="4" borderId="1" xfId="0" applyFont="1" applyFill="1" applyBorder="1" applyAlignment="1">
      <alignment wrapText="1"/>
    </xf>
    <xf numFmtId="0" fontId="29" fillId="2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/>
    </xf>
    <xf numFmtId="0" fontId="30" fillId="4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/>
    </xf>
    <xf numFmtId="0" fontId="31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0" fontId="15" fillId="3" borderId="1" xfId="0" quotePrefix="1" applyFont="1" applyFill="1" applyBorder="1"/>
    <xf numFmtId="0" fontId="17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textRotation="90"/>
    </xf>
    <xf numFmtId="0" fontId="15" fillId="0" borderId="16" xfId="0" applyFont="1" applyBorder="1" applyAlignment="1">
      <alignment horizontal="center" vertical="center" textRotation="90"/>
    </xf>
    <xf numFmtId="0" fontId="15" fillId="0" borderId="17" xfId="0" applyFont="1" applyBorder="1" applyAlignment="1">
      <alignment horizontal="center" vertical="center" textRotation="90"/>
    </xf>
    <xf numFmtId="0" fontId="15" fillId="2" borderId="16" xfId="0" applyFont="1" applyFill="1" applyBorder="1" applyAlignment="1">
      <alignment horizontal="center" vertical="center" textRotation="90"/>
    </xf>
    <xf numFmtId="0" fontId="22" fillId="2" borderId="3" xfId="0" applyFont="1" applyFill="1" applyBorder="1" applyAlignment="1">
      <alignment wrapText="1"/>
    </xf>
    <xf numFmtId="0" fontId="22" fillId="0" borderId="4" xfId="0" applyFont="1" applyBorder="1" applyAlignment="1">
      <alignment wrapText="1"/>
    </xf>
    <xf numFmtId="0" fontId="8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Cover!$W$11</c:f>
              <c:strCache>
                <c:ptCount val="1"/>
                <c:pt idx="0">
                  <c:v>% Completed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Cover!$V$12:$V$21</c:f>
              <c:strCache>
                <c:ptCount val="10"/>
                <c:pt idx="0">
                  <c:v>Fit &amp; Proper</c:v>
                </c:pt>
                <c:pt idx="1">
                  <c:v>Payment of Wages</c:v>
                </c:pt>
                <c:pt idx="2">
                  <c:v>Debt bondage, harsh treatment or intimidation</c:v>
                </c:pt>
                <c:pt idx="3">
                  <c:v>Worker Accomodation</c:v>
                </c:pt>
                <c:pt idx="4">
                  <c:v>Working Hours</c:v>
                </c:pt>
                <c:pt idx="5">
                  <c:v>Health, Safety &amp; Welfare</c:v>
                </c:pt>
                <c:pt idx="6">
                  <c:v>Recruiting and Contractual arrangements</c:v>
                </c:pt>
                <c:pt idx="7">
                  <c:v>Sub-contracting</c:v>
                </c:pt>
                <c:pt idx="8">
                  <c:v>ID Known and Verified</c:v>
                </c:pt>
                <c:pt idx="9">
                  <c:v>Right to work</c:v>
                </c:pt>
              </c:strCache>
            </c:strRef>
          </c:cat>
          <c:val>
            <c:numRef>
              <c:f>Cover!$W$12:$W$21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D-4455-820D-1AFD3577A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0"/>
        <c:axId val="1389059807"/>
        <c:axId val="1388947487"/>
      </c:barChart>
      <c:catAx>
        <c:axId val="13890598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8947487"/>
        <c:crosses val="autoZero"/>
        <c:auto val="1"/>
        <c:lblAlgn val="ctr"/>
        <c:lblOffset val="100"/>
        <c:noMultiLvlLbl val="0"/>
      </c:catAx>
      <c:valAx>
        <c:axId val="138894748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05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Cover!$V$22</c:f>
              <c:strCache>
                <c:ptCount val="1"/>
                <c:pt idx="0">
                  <c:v>Audit Completed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016-4090-9BAE-20F1527C11A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016-4090-9BAE-20F1527C11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Cover!$W$22:$X$22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1-423D-8D39-310CAF2E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Cover!$X$24</c:f>
              <c:strCache>
                <c:ptCount val="1"/>
                <c:pt idx="0">
                  <c:v>Compliance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Cover!$W$25:$W$34</c:f>
              <c:strCache>
                <c:ptCount val="10"/>
                <c:pt idx="0">
                  <c:v>Fit &amp; Proper</c:v>
                </c:pt>
                <c:pt idx="1">
                  <c:v>Payment of Wages</c:v>
                </c:pt>
                <c:pt idx="2">
                  <c:v>Debt bondage, harsh treatment or intimidation</c:v>
                </c:pt>
                <c:pt idx="3">
                  <c:v>Worker Accomodation</c:v>
                </c:pt>
                <c:pt idx="4">
                  <c:v>Working Hours</c:v>
                </c:pt>
                <c:pt idx="5">
                  <c:v>Health, Safety &amp; Welfare</c:v>
                </c:pt>
                <c:pt idx="6">
                  <c:v>Recruiting and Contractual arrangements</c:v>
                </c:pt>
                <c:pt idx="7">
                  <c:v>Sub-contracting</c:v>
                </c:pt>
                <c:pt idx="8">
                  <c:v>ID Known and Verified</c:v>
                </c:pt>
                <c:pt idx="9">
                  <c:v>Right to work</c:v>
                </c:pt>
              </c:strCache>
            </c:strRef>
          </c:cat>
          <c:val>
            <c:numRef>
              <c:f>Cover!$X$25:$X$34</c:f>
              <c:numCache>
                <c:formatCode>0%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7-4478-90A9-EB952DEAD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0"/>
        <c:axId val="1389059807"/>
        <c:axId val="1388947487"/>
      </c:barChart>
      <c:catAx>
        <c:axId val="13890598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8947487"/>
        <c:crosses val="autoZero"/>
        <c:auto val="1"/>
        <c:lblAlgn val="ctr"/>
        <c:lblOffset val="100"/>
        <c:noMultiLvlLbl val="0"/>
      </c:catAx>
      <c:valAx>
        <c:axId val="138894748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05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315515</xdr:colOff>
      <xdr:row>9</xdr:row>
      <xdr:rowOff>27385</xdr:rowOff>
    </xdr:from>
    <xdr:to>
      <xdr:col>26</xdr:col>
      <xdr:colOff>535781</xdr:colOff>
      <xdr:row>21</xdr:row>
      <xdr:rowOff>250033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9BF45F-8EBC-4FAE-9D66-EC07C72B2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303610</xdr:colOff>
      <xdr:row>1</xdr:row>
      <xdr:rowOff>63100</xdr:rowOff>
    </xdr:from>
    <xdr:to>
      <xdr:col>22</xdr:col>
      <xdr:colOff>357187</xdr:colOff>
      <xdr:row>8</xdr:row>
      <xdr:rowOff>214311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E93894-17AF-45A8-A7D5-02A021165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309560</xdr:colOff>
      <xdr:row>22</xdr:row>
      <xdr:rowOff>35720</xdr:rowOff>
    </xdr:from>
    <xdr:to>
      <xdr:col>26</xdr:col>
      <xdr:colOff>529826</xdr:colOff>
      <xdr:row>34</xdr:row>
      <xdr:rowOff>258368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A1D5F0-CDE1-420B-83FF-B119B7398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4"/>
  <sheetViews>
    <sheetView tabSelected="1" zoomScale="80" zoomScaleNormal="80" workbookViewId="0">
      <selection activeCell="AE21" sqref="AE21"/>
    </sheetView>
  </sheetViews>
  <sheetFormatPr defaultColWidth="9.140625" defaultRowHeight="20.25" x14ac:dyDescent="0.25"/>
  <cols>
    <col min="1" max="1" width="2" style="43" customWidth="1"/>
    <col min="2" max="2" width="9.140625" style="43"/>
    <col min="3" max="3" width="13.28515625" style="42" bestFit="1" customWidth="1"/>
    <col min="4" max="4" width="9.140625" style="43"/>
    <col min="5" max="5" width="14.85546875" style="43" customWidth="1"/>
    <col min="6" max="6" width="11.28515625" style="43" customWidth="1"/>
    <col min="7" max="9" width="9.140625" style="43"/>
    <col min="10" max="10" width="16.85546875" style="42" customWidth="1"/>
    <col min="11" max="15" width="9.140625" style="43"/>
    <col min="16" max="16" width="11.28515625" style="43" bestFit="1" customWidth="1"/>
    <col min="17" max="17" width="12.42578125" style="43" customWidth="1"/>
    <col min="18" max="22" width="9.140625" style="43"/>
    <col min="23" max="23" width="11.7109375" style="43" bestFit="1" customWidth="1"/>
    <col min="24" max="24" width="10.85546875" style="43" bestFit="1" customWidth="1"/>
    <col min="25" max="16384" width="9.140625" style="43"/>
  </cols>
  <sheetData>
    <row r="1" spans="2:27" ht="9.75" customHeight="1" thickBot="1" x14ac:dyDescent="0.3"/>
    <row r="2" spans="2:27" x14ac:dyDescent="0.25">
      <c r="B2" s="45"/>
      <c r="C2" s="118" t="s">
        <v>485</v>
      </c>
      <c r="D2" s="118"/>
      <c r="E2" s="118"/>
      <c r="F2" s="118"/>
      <c r="G2" s="118"/>
      <c r="H2" s="118"/>
      <c r="I2" s="118"/>
      <c r="J2" s="46"/>
      <c r="K2" s="47"/>
      <c r="L2" s="47"/>
      <c r="M2" s="47"/>
      <c r="N2" s="47"/>
      <c r="O2" s="47"/>
      <c r="P2" s="47"/>
      <c r="Q2" s="47"/>
      <c r="R2" s="48"/>
      <c r="X2" s="116" t="s">
        <v>558</v>
      </c>
      <c r="Y2" s="117"/>
      <c r="Z2" s="117"/>
      <c r="AA2" s="117"/>
    </row>
    <row r="3" spans="2:27" x14ac:dyDescent="0.25">
      <c r="B3" s="49"/>
      <c r="C3" s="119"/>
      <c r="D3" s="119"/>
      <c r="E3" s="119"/>
      <c r="F3" s="119"/>
      <c r="G3" s="119"/>
      <c r="H3" s="119"/>
      <c r="I3" s="119"/>
      <c r="J3" s="50"/>
      <c r="K3" s="51"/>
      <c r="L3" s="51"/>
      <c r="M3" s="51"/>
      <c r="N3" s="51"/>
      <c r="O3" s="51"/>
      <c r="P3" s="51"/>
      <c r="Q3" s="51"/>
      <c r="R3" s="52"/>
      <c r="X3" s="117"/>
      <c r="Y3" s="117"/>
      <c r="Z3" s="117"/>
      <c r="AA3" s="117"/>
    </row>
    <row r="4" spans="2:27" x14ac:dyDescent="0.25">
      <c r="B4" s="49"/>
      <c r="C4" s="50"/>
      <c r="D4" s="51"/>
      <c r="E4" s="51"/>
      <c r="F4" s="51"/>
      <c r="G4" s="51"/>
      <c r="H4" s="51"/>
      <c r="I4" s="51"/>
      <c r="J4" s="50"/>
      <c r="K4" s="51"/>
      <c r="L4" s="51"/>
      <c r="M4" s="51"/>
      <c r="N4" s="51"/>
      <c r="O4" s="51"/>
      <c r="P4" s="51"/>
      <c r="Q4" s="51"/>
      <c r="R4" s="52"/>
      <c r="X4" s="117"/>
      <c r="Y4" s="117"/>
      <c r="Z4" s="117"/>
      <c r="AA4" s="117"/>
    </row>
    <row r="5" spans="2:27" x14ac:dyDescent="0.25">
      <c r="B5" s="49"/>
      <c r="C5" s="50"/>
      <c r="D5" s="120"/>
      <c r="E5" s="120"/>
      <c r="F5" s="120"/>
      <c r="G5" s="120"/>
      <c r="H5" s="120"/>
      <c r="I5" s="51"/>
      <c r="J5" s="50" t="s">
        <v>551</v>
      </c>
      <c r="K5" s="51"/>
      <c r="L5" s="44"/>
      <c r="M5" s="44"/>
      <c r="N5" s="44"/>
      <c r="O5" s="44"/>
      <c r="P5" s="51"/>
      <c r="Q5" s="51"/>
      <c r="R5" s="52"/>
      <c r="X5" s="117"/>
      <c r="Y5" s="117"/>
      <c r="Z5" s="117"/>
      <c r="AA5" s="117"/>
    </row>
    <row r="6" spans="2:27" x14ac:dyDescent="0.25">
      <c r="B6" s="49"/>
      <c r="C6" s="50" t="s">
        <v>454</v>
      </c>
      <c r="D6" s="120"/>
      <c r="E6" s="120"/>
      <c r="F6" s="120"/>
      <c r="G6" s="120"/>
      <c r="H6" s="120"/>
      <c r="I6" s="51"/>
      <c r="J6" s="50"/>
      <c r="K6" s="51"/>
      <c r="L6" s="51"/>
      <c r="M6" s="51"/>
      <c r="N6" s="51"/>
      <c r="O6" s="51"/>
      <c r="P6" s="51"/>
      <c r="Q6" s="51"/>
      <c r="R6" s="52"/>
      <c r="X6" s="117"/>
      <c r="Y6" s="117"/>
      <c r="Z6" s="117"/>
      <c r="AA6" s="117"/>
    </row>
    <row r="7" spans="2:27" x14ac:dyDescent="0.25">
      <c r="B7" s="49"/>
      <c r="C7" s="50"/>
      <c r="D7" s="120"/>
      <c r="E7" s="120"/>
      <c r="F7" s="120"/>
      <c r="G7" s="120"/>
      <c r="H7" s="120"/>
      <c r="I7" s="51"/>
      <c r="J7" s="50"/>
      <c r="K7" s="51"/>
      <c r="L7" s="51"/>
      <c r="M7" s="51"/>
      <c r="N7" s="51"/>
      <c r="O7" s="51"/>
      <c r="P7" s="51"/>
      <c r="Q7" s="51"/>
      <c r="R7" s="52"/>
      <c r="X7" s="117"/>
      <c r="Y7" s="117"/>
      <c r="Z7" s="117"/>
      <c r="AA7" s="117"/>
    </row>
    <row r="8" spans="2:27" x14ac:dyDescent="0.25">
      <c r="B8" s="49"/>
      <c r="C8" s="50" t="s">
        <v>455</v>
      </c>
      <c r="D8" s="121"/>
      <c r="E8" s="122"/>
      <c r="F8" s="122"/>
      <c r="G8" s="122"/>
      <c r="H8" s="123"/>
      <c r="I8" s="51"/>
      <c r="J8" s="50" t="s">
        <v>456</v>
      </c>
      <c r="K8" s="51"/>
      <c r="L8" s="44"/>
      <c r="M8" s="44"/>
      <c r="N8" s="44"/>
      <c r="O8" s="44"/>
      <c r="P8" s="51"/>
      <c r="Q8" s="51"/>
      <c r="R8" s="52"/>
      <c r="X8" s="117"/>
      <c r="Y8" s="117"/>
      <c r="Z8" s="117"/>
      <c r="AA8" s="117"/>
    </row>
    <row r="9" spans="2:27" x14ac:dyDescent="0.25">
      <c r="B9" s="49"/>
      <c r="C9" s="50"/>
      <c r="D9" s="124"/>
      <c r="E9" s="125"/>
      <c r="F9" s="125"/>
      <c r="G9" s="125"/>
      <c r="H9" s="126"/>
      <c r="I9" s="51"/>
      <c r="J9" s="50"/>
      <c r="K9" s="51"/>
      <c r="L9" s="51"/>
      <c r="M9" s="51"/>
      <c r="N9" s="51"/>
      <c r="O9" s="51"/>
      <c r="P9" s="51"/>
      <c r="Q9" s="51"/>
      <c r="R9" s="52"/>
    </row>
    <row r="10" spans="2:27" x14ac:dyDescent="0.25">
      <c r="B10" s="49"/>
      <c r="C10" s="50"/>
      <c r="D10" s="124"/>
      <c r="E10" s="125"/>
      <c r="F10" s="125"/>
      <c r="G10" s="125"/>
      <c r="H10" s="126"/>
      <c r="I10" s="51"/>
      <c r="J10" s="50"/>
      <c r="K10" s="51"/>
      <c r="L10" s="51"/>
      <c r="M10" s="51"/>
      <c r="N10" s="51"/>
      <c r="O10" s="51"/>
      <c r="P10" s="51"/>
      <c r="Q10" s="51"/>
      <c r="R10" s="52"/>
    </row>
    <row r="11" spans="2:27" x14ac:dyDescent="0.25">
      <c r="B11" s="49"/>
      <c r="C11" s="50"/>
      <c r="D11" s="124"/>
      <c r="E11" s="125"/>
      <c r="F11" s="125"/>
      <c r="G11" s="125"/>
      <c r="H11" s="126"/>
      <c r="I11" s="51"/>
      <c r="J11" s="50" t="s">
        <v>458</v>
      </c>
      <c r="K11" s="51"/>
      <c r="L11" s="51"/>
      <c r="M11" s="51"/>
      <c r="N11" s="51"/>
      <c r="O11" s="51"/>
      <c r="P11" s="51"/>
      <c r="Q11" s="53" t="s">
        <v>484</v>
      </c>
      <c r="R11" s="52"/>
      <c r="T11" s="43" t="s">
        <v>553</v>
      </c>
      <c r="U11" s="43" t="s">
        <v>554</v>
      </c>
      <c r="V11" s="43" t="str">
        <f>J11</f>
        <v>Standards Audited</v>
      </c>
      <c r="W11" s="43" t="s">
        <v>555</v>
      </c>
    </row>
    <row r="12" spans="2:27" x14ac:dyDescent="0.25">
      <c r="B12" s="49"/>
      <c r="C12" s="50"/>
      <c r="D12" s="124"/>
      <c r="E12" s="125"/>
      <c r="F12" s="125"/>
      <c r="G12" s="125"/>
      <c r="H12" s="126"/>
      <c r="I12" s="51"/>
      <c r="J12" s="54" t="s">
        <v>2</v>
      </c>
      <c r="K12" s="51"/>
      <c r="L12" s="51"/>
      <c r="M12" s="51"/>
      <c r="N12" s="51"/>
      <c r="O12" s="51"/>
      <c r="P12" s="41">
        <f>'Fit &amp; Proper'!J14</f>
        <v>0</v>
      </c>
      <c r="Q12" s="55">
        <v>10</v>
      </c>
      <c r="R12" s="56">
        <f>'Fit &amp; Proper'!J15</f>
        <v>7</v>
      </c>
      <c r="T12" s="43">
        <f>'Fit &amp; Proper'!J16</f>
        <v>7</v>
      </c>
      <c r="U12" s="43">
        <f>'Fit &amp; Proper'!J15</f>
        <v>7</v>
      </c>
      <c r="V12" s="43" t="str">
        <f>J12</f>
        <v>Fit &amp; Proper</v>
      </c>
      <c r="W12" s="111">
        <f>(T12-U12)/T12</f>
        <v>0</v>
      </c>
    </row>
    <row r="13" spans="2:27" x14ac:dyDescent="0.25">
      <c r="B13" s="49"/>
      <c r="C13" s="50"/>
      <c r="D13" s="127"/>
      <c r="E13" s="128"/>
      <c r="F13" s="128"/>
      <c r="G13" s="128"/>
      <c r="H13" s="129"/>
      <c r="I13" s="51"/>
      <c r="J13" s="54" t="s">
        <v>459</v>
      </c>
      <c r="K13" s="51"/>
      <c r="L13" s="51"/>
      <c r="M13" s="51"/>
      <c r="N13" s="51"/>
      <c r="O13" s="51"/>
      <c r="P13" s="41">
        <f>'PAYE, VAT'!J59</f>
        <v>0</v>
      </c>
      <c r="Q13" s="55">
        <v>8</v>
      </c>
      <c r="R13" s="56">
        <f>'PAYE, VAT'!J60</f>
        <v>45</v>
      </c>
      <c r="T13" s="43">
        <f>'PAYE, VAT'!J61</f>
        <v>45</v>
      </c>
      <c r="U13" s="43">
        <f>'PAYE, VAT'!J60</f>
        <v>45</v>
      </c>
      <c r="V13" s="43" t="str">
        <f t="shared" ref="V13:V15" si="0">J13</f>
        <v>Payment of Wages</v>
      </c>
      <c r="W13" s="111">
        <f t="shared" ref="W13:W15" si="1">(T13-U13)/T13</f>
        <v>0</v>
      </c>
    </row>
    <row r="14" spans="2:27" x14ac:dyDescent="0.25">
      <c r="B14" s="49"/>
      <c r="C14" s="50"/>
      <c r="D14" s="51"/>
      <c r="E14" s="51"/>
      <c r="F14" s="51"/>
      <c r="G14" s="51"/>
      <c r="H14" s="51"/>
      <c r="I14" s="51"/>
      <c r="J14" s="54" t="s">
        <v>460</v>
      </c>
      <c r="K14" s="51"/>
      <c r="L14" s="51"/>
      <c r="M14" s="51"/>
      <c r="N14" s="51"/>
      <c r="O14" s="51"/>
      <c r="P14" s="109">
        <f>'Debt Bondage'!J46</f>
        <v>0</v>
      </c>
      <c r="Q14" s="55">
        <v>5</v>
      </c>
      <c r="R14" s="56">
        <f>'Debt Bondage'!J47</f>
        <v>32</v>
      </c>
      <c r="T14" s="43">
        <f>'Debt Bondage'!J48</f>
        <v>32</v>
      </c>
      <c r="U14" s="43">
        <f>'Debt Bondage'!J47</f>
        <v>32</v>
      </c>
      <c r="V14" s="43" t="str">
        <f t="shared" si="0"/>
        <v>Debt bondage, harsh treatment or intimidation</v>
      </c>
      <c r="W14" s="111">
        <f t="shared" si="1"/>
        <v>0</v>
      </c>
    </row>
    <row r="15" spans="2:27" x14ac:dyDescent="0.25">
      <c r="B15" s="49"/>
      <c r="C15" s="50"/>
      <c r="D15" s="51"/>
      <c r="E15" s="51"/>
      <c r="F15" s="51"/>
      <c r="G15" s="51"/>
      <c r="H15" s="51"/>
      <c r="I15" s="51"/>
      <c r="J15" s="54" t="s">
        <v>461</v>
      </c>
      <c r="K15" s="51"/>
      <c r="L15" s="51"/>
      <c r="M15" s="51"/>
      <c r="N15" s="51"/>
      <c r="O15" s="51"/>
      <c r="P15" s="41">
        <f>Accomodation!J25</f>
        <v>0</v>
      </c>
      <c r="Q15" s="55">
        <v>6</v>
      </c>
      <c r="R15" s="56">
        <f>Accomodation!J26</f>
        <v>17</v>
      </c>
      <c r="T15" s="43">
        <f>Accomodation!I26</f>
        <v>17</v>
      </c>
      <c r="U15" s="43">
        <f>Accomodation!J26</f>
        <v>17</v>
      </c>
      <c r="V15" s="43" t="str">
        <f t="shared" si="0"/>
        <v>Worker Accomodation</v>
      </c>
      <c r="W15" s="111">
        <f t="shared" si="1"/>
        <v>0</v>
      </c>
    </row>
    <row r="16" spans="2:27" x14ac:dyDescent="0.25">
      <c r="B16" s="49"/>
      <c r="C16" s="50" t="s">
        <v>457</v>
      </c>
      <c r="D16" s="51"/>
      <c r="E16" s="51"/>
      <c r="F16" s="51"/>
      <c r="G16" s="51"/>
      <c r="H16" s="51"/>
      <c r="I16" s="51"/>
      <c r="J16" s="54" t="s">
        <v>325</v>
      </c>
      <c r="K16" s="51"/>
      <c r="L16" s="51"/>
      <c r="M16" s="51"/>
      <c r="N16" s="51"/>
      <c r="O16" s="51"/>
      <c r="P16" s="110">
        <f>'Working Hours'!J15</f>
        <v>0</v>
      </c>
      <c r="Q16" s="55">
        <v>9</v>
      </c>
      <c r="R16" s="56">
        <f>'Working Hours'!J16</f>
        <v>8</v>
      </c>
      <c r="T16" s="43">
        <f>'Working Hours'!I16</f>
        <v>8</v>
      </c>
      <c r="U16" s="43">
        <f>'Working Hours'!J16</f>
        <v>8</v>
      </c>
      <c r="V16" s="43" t="str">
        <f t="shared" ref="V16:V21" si="2">J16</f>
        <v>Working Hours</v>
      </c>
      <c r="W16" s="111">
        <f t="shared" ref="W16:W22" si="3">(T16-U16)/T16</f>
        <v>0</v>
      </c>
    </row>
    <row r="17" spans="2:24" x14ac:dyDescent="0.25">
      <c r="B17" s="49"/>
      <c r="C17" s="121"/>
      <c r="D17" s="130"/>
      <c r="E17" s="130"/>
      <c r="F17" s="130"/>
      <c r="G17" s="130"/>
      <c r="H17" s="131"/>
      <c r="I17" s="51"/>
      <c r="J17" s="54" t="s">
        <v>462</v>
      </c>
      <c r="K17" s="51"/>
      <c r="L17" s="51"/>
      <c r="M17" s="51"/>
      <c r="N17" s="51"/>
      <c r="O17" s="51"/>
      <c r="P17" s="41">
        <f>'H&amp;S'!J71</f>
        <v>0</v>
      </c>
      <c r="Q17" s="55">
        <v>2</v>
      </c>
      <c r="R17" s="56">
        <f>'H&amp;S'!J72</f>
        <v>56</v>
      </c>
      <c r="T17" s="43">
        <f>'H&amp;S'!I72</f>
        <v>56</v>
      </c>
      <c r="U17" s="43">
        <f>'H&amp;S'!J72</f>
        <v>56</v>
      </c>
      <c r="V17" s="43" t="str">
        <f t="shared" si="2"/>
        <v>Health, Safety &amp; Welfare</v>
      </c>
      <c r="W17" s="111">
        <f t="shared" si="3"/>
        <v>0</v>
      </c>
    </row>
    <row r="18" spans="2:24" x14ac:dyDescent="0.25">
      <c r="B18" s="49"/>
      <c r="C18" s="132"/>
      <c r="D18" s="133"/>
      <c r="E18" s="133"/>
      <c r="F18" s="133"/>
      <c r="G18" s="133"/>
      <c r="H18" s="134"/>
      <c r="I18" s="51"/>
      <c r="J18" s="54" t="s">
        <v>463</v>
      </c>
      <c r="K18" s="51"/>
      <c r="L18" s="51"/>
      <c r="M18" s="51"/>
      <c r="N18" s="51"/>
      <c r="O18" s="51"/>
      <c r="P18" s="41">
        <f>'Recruitment and Contracts'!J31</f>
        <v>0</v>
      </c>
      <c r="Q18" s="55">
        <v>1</v>
      </c>
      <c r="R18" s="56">
        <f>'Recruitment and Contracts'!J32</f>
        <v>22</v>
      </c>
      <c r="T18" s="43">
        <f>'Recruitment and Contracts'!I32</f>
        <v>22</v>
      </c>
      <c r="U18" s="43">
        <f>'Recruitment and Contracts'!J32</f>
        <v>22</v>
      </c>
      <c r="V18" s="43" t="str">
        <f t="shared" si="2"/>
        <v>Recruiting and Contractual arrangements</v>
      </c>
      <c r="W18" s="111">
        <f t="shared" si="3"/>
        <v>0</v>
      </c>
    </row>
    <row r="19" spans="2:24" x14ac:dyDescent="0.25">
      <c r="B19" s="49"/>
      <c r="C19" s="132"/>
      <c r="D19" s="133"/>
      <c r="E19" s="133"/>
      <c r="F19" s="133"/>
      <c r="G19" s="133"/>
      <c r="H19" s="134"/>
      <c r="I19" s="51"/>
      <c r="J19" s="54" t="s">
        <v>464</v>
      </c>
      <c r="K19" s="51"/>
      <c r="L19" s="51"/>
      <c r="M19" s="51"/>
      <c r="N19" s="51"/>
      <c r="O19" s="51"/>
      <c r="P19" s="41">
        <f>Subcontracting!J19</f>
        <v>0</v>
      </c>
      <c r="Q19" s="55">
        <v>7</v>
      </c>
      <c r="R19" s="56"/>
      <c r="T19" s="43">
        <f>Subcontracting!I20</f>
        <v>10</v>
      </c>
      <c r="U19" s="43">
        <f>Subcontracting!J20</f>
        <v>10</v>
      </c>
      <c r="V19" s="43" t="str">
        <f t="shared" si="2"/>
        <v>Sub-contracting</v>
      </c>
      <c r="W19" s="111">
        <f t="shared" si="3"/>
        <v>0</v>
      </c>
    </row>
    <row r="20" spans="2:24" x14ac:dyDescent="0.25">
      <c r="B20" s="49"/>
      <c r="C20" s="135"/>
      <c r="D20" s="136"/>
      <c r="E20" s="136"/>
      <c r="F20" s="136"/>
      <c r="G20" s="136"/>
      <c r="H20" s="137"/>
      <c r="I20" s="51"/>
      <c r="J20" s="54" t="s">
        <v>465</v>
      </c>
      <c r="K20" s="51"/>
      <c r="L20" s="51"/>
      <c r="M20" s="51"/>
      <c r="N20" s="51"/>
      <c r="O20" s="51"/>
      <c r="P20" s="41">
        <f>'ID and Age'!J18</f>
        <v>0</v>
      </c>
      <c r="Q20" s="55">
        <v>3</v>
      </c>
      <c r="R20" s="56">
        <f>'ID and Age'!J19</f>
        <v>10</v>
      </c>
      <c r="T20" s="43">
        <f>'ID and Age'!I19</f>
        <v>10</v>
      </c>
      <c r="U20" s="43">
        <f>'ID and Age'!J19</f>
        <v>10</v>
      </c>
      <c r="V20" s="43" t="str">
        <f t="shared" si="2"/>
        <v>ID Known and Verified</v>
      </c>
      <c r="W20" s="111">
        <f t="shared" si="3"/>
        <v>0</v>
      </c>
    </row>
    <row r="21" spans="2:24" x14ac:dyDescent="0.25">
      <c r="B21" s="49"/>
      <c r="C21" s="50"/>
      <c r="D21" s="51"/>
      <c r="E21" s="51"/>
      <c r="F21" s="51"/>
      <c r="G21" s="51"/>
      <c r="H21" s="51"/>
      <c r="I21" s="51"/>
      <c r="J21" s="54" t="s">
        <v>466</v>
      </c>
      <c r="K21" s="51"/>
      <c r="L21" s="51"/>
      <c r="M21" s="51"/>
      <c r="N21" s="51"/>
      <c r="O21" s="51"/>
      <c r="P21" s="41">
        <f>'Right to work'!J19</f>
        <v>0</v>
      </c>
      <c r="Q21" s="55">
        <v>4</v>
      </c>
      <c r="R21" s="56">
        <f>'Right to work'!J20</f>
        <v>11</v>
      </c>
      <c r="T21" s="43">
        <f>'Right to work'!I20</f>
        <v>11</v>
      </c>
      <c r="U21" s="43">
        <f>'Right to work'!J20</f>
        <v>11</v>
      </c>
      <c r="V21" s="43" t="str">
        <f t="shared" si="2"/>
        <v>Right to work</v>
      </c>
      <c r="W21" s="111">
        <f t="shared" si="3"/>
        <v>0</v>
      </c>
    </row>
    <row r="22" spans="2:24" x14ac:dyDescent="0.25">
      <c r="B22" s="49"/>
      <c r="C22" s="50"/>
      <c r="D22" s="51"/>
      <c r="E22" s="51"/>
      <c r="F22" s="51"/>
      <c r="G22" s="51"/>
      <c r="H22" s="51"/>
      <c r="I22" s="51"/>
      <c r="J22" s="50"/>
      <c r="K22" s="51"/>
      <c r="L22" s="51"/>
      <c r="M22" s="51"/>
      <c r="N22" s="51"/>
      <c r="O22" s="51"/>
      <c r="P22" s="57">
        <f>SUM(P12:P21)</f>
        <v>0</v>
      </c>
      <c r="Q22" s="51"/>
      <c r="R22" s="52"/>
      <c r="T22" s="43">
        <f>SUM(T12:T21)</f>
        <v>218</v>
      </c>
      <c r="U22" s="43">
        <f>SUM(U12:U21)</f>
        <v>218</v>
      </c>
      <c r="V22" s="43" t="s">
        <v>557</v>
      </c>
      <c r="W22" s="111">
        <f t="shared" si="3"/>
        <v>0</v>
      </c>
      <c r="X22" s="111">
        <f>1-W22</f>
        <v>1</v>
      </c>
    </row>
    <row r="23" spans="2:24" x14ac:dyDescent="0.25">
      <c r="B23" s="49"/>
      <c r="C23" s="50"/>
      <c r="D23" s="51"/>
      <c r="E23" s="51"/>
      <c r="F23" s="51"/>
      <c r="G23" s="51"/>
      <c r="H23" s="51"/>
      <c r="I23" s="51"/>
      <c r="J23" s="50"/>
      <c r="K23" s="51"/>
      <c r="L23" s="51"/>
      <c r="M23" s="51"/>
      <c r="N23" s="51"/>
      <c r="O23" s="51"/>
      <c r="P23" s="57" t="str">
        <f>IF(P22&lt;=30,"Pass","Fail")</f>
        <v>Pass</v>
      </c>
      <c r="Q23" s="51"/>
      <c r="R23" s="52"/>
    </row>
    <row r="24" spans="2:24" x14ac:dyDescent="0.25">
      <c r="B24" s="49"/>
      <c r="C24" s="50" t="s">
        <v>467</v>
      </c>
      <c r="D24" s="51"/>
      <c r="E24" s="50" t="s">
        <v>552</v>
      </c>
      <c r="F24" s="51"/>
      <c r="G24" s="41"/>
      <c r="H24" s="51"/>
      <c r="I24" s="51"/>
      <c r="J24" s="50"/>
      <c r="K24" s="51"/>
      <c r="L24" s="51"/>
      <c r="M24" s="51"/>
      <c r="N24" s="51"/>
      <c r="O24" s="51"/>
      <c r="P24" s="51"/>
      <c r="Q24" s="51"/>
      <c r="R24" s="52"/>
      <c r="X24" s="43" t="s">
        <v>451</v>
      </c>
    </row>
    <row r="25" spans="2:24" x14ac:dyDescent="0.25">
      <c r="B25" s="49"/>
      <c r="C25" s="50"/>
      <c r="D25" s="51"/>
      <c r="E25" s="50" t="s">
        <v>468</v>
      </c>
      <c r="F25" s="51"/>
      <c r="G25" s="41"/>
      <c r="H25" s="51"/>
      <c r="I25" s="51"/>
      <c r="J25" s="50" t="s">
        <v>482</v>
      </c>
      <c r="K25" s="51"/>
      <c r="L25" s="51"/>
      <c r="M25" s="51"/>
      <c r="N25" s="51"/>
      <c r="O25" s="51"/>
      <c r="P25" s="51">
        <f>'Fit &amp; Proper'!J15+'PAYE, VAT'!J60+'Debt Bondage'!J47+Accomodation!J26+'Working Hours'!J16+'H&amp;S'!J72+'Recruitment and Contracts'!J32+'ID and Age'!J19+'Right to work'!J20+Subcontracting!J20</f>
        <v>218</v>
      </c>
      <c r="Q25" s="51"/>
      <c r="R25" s="52"/>
      <c r="T25" s="42" t="str">
        <f>J12</f>
        <v>Fit &amp; Proper</v>
      </c>
      <c r="U25" s="43">
        <f>P12</f>
        <v>0</v>
      </c>
      <c r="V25" s="43">
        <f>'Fit &amp; Proper'!I14</f>
        <v>70</v>
      </c>
      <c r="W25" s="43" t="str">
        <f>T25</f>
        <v>Fit &amp; Proper</v>
      </c>
      <c r="X25" s="111">
        <f>(V25-U25)/V25</f>
        <v>1</v>
      </c>
    </row>
    <row r="26" spans="2:24" x14ac:dyDescent="0.25">
      <c r="B26" s="49"/>
      <c r="C26" s="50"/>
      <c r="D26" s="51"/>
      <c r="E26" s="50" t="s">
        <v>20</v>
      </c>
      <c r="F26" s="51"/>
      <c r="G26" s="41"/>
      <c r="H26" s="51"/>
      <c r="I26" s="51"/>
      <c r="J26" s="50"/>
      <c r="K26" s="51"/>
      <c r="L26" s="51"/>
      <c r="M26" s="51"/>
      <c r="N26" s="51"/>
      <c r="O26" s="51"/>
      <c r="P26" s="51"/>
      <c r="Q26" s="51"/>
      <c r="R26" s="52"/>
      <c r="T26" s="42" t="str">
        <f t="shared" ref="T26:T33" si="4">J13</f>
        <v>Payment of Wages</v>
      </c>
      <c r="U26" s="43">
        <f t="shared" ref="U26:U33" si="5">P13</f>
        <v>0</v>
      </c>
      <c r="V26" s="43">
        <f>'PAYE, VAT'!I59</f>
        <v>470</v>
      </c>
      <c r="W26" s="43" t="str">
        <f t="shared" ref="W26:W34" si="6">T26</f>
        <v>Payment of Wages</v>
      </c>
      <c r="X26" s="111">
        <f t="shared" ref="X26:X34" si="7">(V26-U26)/V26</f>
        <v>1</v>
      </c>
    </row>
    <row r="27" spans="2:24" x14ac:dyDescent="0.25">
      <c r="B27" s="49"/>
      <c r="C27" s="50"/>
      <c r="D27" s="51"/>
      <c r="E27" s="51"/>
      <c r="F27" s="51"/>
      <c r="G27" s="51"/>
      <c r="H27" s="51"/>
      <c r="I27" s="51"/>
      <c r="J27" s="50" t="s">
        <v>483</v>
      </c>
      <c r="K27" s="51"/>
      <c r="L27" s="51"/>
      <c r="M27" s="51"/>
      <c r="N27" s="51"/>
      <c r="O27" s="51"/>
      <c r="P27" s="51" t="str">
        <f>IF(P25&gt;0,"Audit Not Complete",P23)</f>
        <v>Audit Not Complete</v>
      </c>
      <c r="Q27" s="51"/>
      <c r="R27" s="52"/>
      <c r="T27" s="42" t="str">
        <f t="shared" si="4"/>
        <v>Debt bondage, harsh treatment or intimidation</v>
      </c>
      <c r="U27" s="43">
        <f t="shared" si="5"/>
        <v>0</v>
      </c>
      <c r="V27" s="43">
        <f>'Debt Bondage'!I46</f>
        <v>476</v>
      </c>
      <c r="W27" s="43" t="str">
        <f t="shared" si="6"/>
        <v>Debt bondage, harsh treatment or intimidation</v>
      </c>
      <c r="X27" s="111">
        <f t="shared" si="7"/>
        <v>1</v>
      </c>
    </row>
    <row r="28" spans="2:24" x14ac:dyDescent="0.25">
      <c r="B28" s="49"/>
      <c r="C28" s="50"/>
      <c r="D28" s="51"/>
      <c r="E28" s="51"/>
      <c r="F28" s="51"/>
      <c r="G28" s="51"/>
      <c r="H28" s="51"/>
      <c r="I28" s="51"/>
      <c r="J28" s="50"/>
      <c r="K28" s="51"/>
      <c r="L28" s="51"/>
      <c r="M28" s="51"/>
      <c r="N28" s="51"/>
      <c r="O28" s="51"/>
      <c r="P28" s="51"/>
      <c r="Q28" s="51"/>
      <c r="R28" s="52"/>
      <c r="T28" s="42" t="str">
        <f t="shared" si="4"/>
        <v>Worker Accomodation</v>
      </c>
      <c r="U28" s="43">
        <f t="shared" si="5"/>
        <v>0</v>
      </c>
      <c r="V28" s="43">
        <f>Accomodation!I25</f>
        <v>408</v>
      </c>
      <c r="W28" s="43" t="str">
        <f t="shared" si="6"/>
        <v>Worker Accomodation</v>
      </c>
      <c r="X28" s="111">
        <f t="shared" si="7"/>
        <v>1</v>
      </c>
    </row>
    <row r="29" spans="2:24" x14ac:dyDescent="0.25">
      <c r="B29" s="49"/>
      <c r="C29" s="113" t="s">
        <v>493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52"/>
      <c r="T29" s="42" t="str">
        <f t="shared" si="4"/>
        <v>Working Hours</v>
      </c>
      <c r="U29" s="43">
        <f t="shared" si="5"/>
        <v>0</v>
      </c>
      <c r="V29" s="43">
        <f>'Working Hours'!I15</f>
        <v>64</v>
      </c>
      <c r="W29" s="43" t="str">
        <f t="shared" si="6"/>
        <v>Working Hours</v>
      </c>
      <c r="X29" s="111">
        <f t="shared" si="7"/>
        <v>1</v>
      </c>
    </row>
    <row r="30" spans="2:24" x14ac:dyDescent="0.25">
      <c r="B30" s="49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52"/>
      <c r="T30" s="42" t="str">
        <f t="shared" si="4"/>
        <v>Health, Safety &amp; Welfare</v>
      </c>
      <c r="U30" s="43">
        <f t="shared" si="5"/>
        <v>0</v>
      </c>
      <c r="V30" s="43">
        <f>'H&amp;S'!I71</f>
        <v>450</v>
      </c>
      <c r="W30" s="43" t="str">
        <f t="shared" si="6"/>
        <v>Health, Safety &amp; Welfare</v>
      </c>
      <c r="X30" s="111">
        <f t="shared" si="7"/>
        <v>1</v>
      </c>
    </row>
    <row r="31" spans="2:24" x14ac:dyDescent="0.25">
      <c r="B31" s="49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52"/>
      <c r="T31" s="42" t="str">
        <f t="shared" si="4"/>
        <v>Recruiting and Contractual arrangements</v>
      </c>
      <c r="U31" s="43">
        <f t="shared" si="5"/>
        <v>0</v>
      </c>
      <c r="V31" s="43">
        <f>'Recruitment and Contracts'!I31</f>
        <v>118</v>
      </c>
      <c r="W31" s="43" t="str">
        <f t="shared" si="6"/>
        <v>Recruiting and Contractual arrangements</v>
      </c>
      <c r="X31" s="111">
        <f t="shared" si="7"/>
        <v>1</v>
      </c>
    </row>
    <row r="32" spans="2:24" ht="21" thickBot="1" x14ac:dyDescent="0.3">
      <c r="B32" s="58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59"/>
      <c r="T32" s="42" t="str">
        <f t="shared" si="4"/>
        <v>Sub-contracting</v>
      </c>
      <c r="U32" s="43">
        <f t="shared" si="5"/>
        <v>0</v>
      </c>
      <c r="V32" s="43">
        <f>Subcontracting!I19</f>
        <v>150</v>
      </c>
      <c r="W32" s="43" t="str">
        <f t="shared" si="6"/>
        <v>Sub-contracting</v>
      </c>
      <c r="X32" s="111">
        <f t="shared" si="7"/>
        <v>1</v>
      </c>
    </row>
    <row r="33" spans="20:24" x14ac:dyDescent="0.25">
      <c r="T33" s="42" t="str">
        <f t="shared" si="4"/>
        <v>ID Known and Verified</v>
      </c>
      <c r="U33" s="43">
        <f t="shared" si="5"/>
        <v>0</v>
      </c>
      <c r="V33" s="43">
        <f>'ID and Age'!I18</f>
        <v>72</v>
      </c>
      <c r="W33" s="43" t="str">
        <f t="shared" si="6"/>
        <v>ID Known and Verified</v>
      </c>
      <c r="X33" s="111">
        <f t="shared" si="7"/>
        <v>1</v>
      </c>
    </row>
    <row r="34" spans="20:24" x14ac:dyDescent="0.25">
      <c r="T34" s="42" t="str">
        <f>J21</f>
        <v>Right to work</v>
      </c>
      <c r="U34" s="43">
        <f>P21</f>
        <v>0</v>
      </c>
      <c r="V34" s="43">
        <f>'ID and Age'!I18</f>
        <v>72</v>
      </c>
      <c r="W34" s="43" t="str">
        <f t="shared" si="6"/>
        <v>Right to work</v>
      </c>
      <c r="X34" s="111">
        <f t="shared" si="7"/>
        <v>1</v>
      </c>
    </row>
  </sheetData>
  <mergeCells count="6">
    <mergeCell ref="C29:Q32"/>
    <mergeCell ref="X2:AA8"/>
    <mergeCell ref="C2:I3"/>
    <mergeCell ref="D5:H7"/>
    <mergeCell ref="D8:H13"/>
    <mergeCell ref="C17:H20"/>
  </mergeCells>
  <conditionalFormatting sqref="P25">
    <cfRule type="cellIs" dxfId="11" priority="17" operator="equal">
      <formula>0</formula>
    </cfRule>
    <cfRule type="cellIs" dxfId="10" priority="18" operator="greaterThan">
      <formula>0</formula>
    </cfRule>
    <cfRule type="cellIs" dxfId="9" priority="19" operator="greaterThan">
      <formula>"&gt;0"</formula>
    </cfRule>
  </conditionalFormatting>
  <conditionalFormatting sqref="P12">
    <cfRule type="expression" dxfId="8" priority="10">
      <formula>$R$12&gt;0</formula>
    </cfRule>
  </conditionalFormatting>
  <conditionalFormatting sqref="P13">
    <cfRule type="expression" dxfId="7" priority="9">
      <formula>$R$13&gt;0</formula>
    </cfRule>
  </conditionalFormatting>
  <conditionalFormatting sqref="P14">
    <cfRule type="expression" dxfId="6" priority="8">
      <formula>$R$14&gt;0</formula>
    </cfRule>
  </conditionalFormatting>
  <conditionalFormatting sqref="P15">
    <cfRule type="expression" dxfId="5" priority="7">
      <formula>$R$15&gt;0</formula>
    </cfRule>
  </conditionalFormatting>
  <conditionalFormatting sqref="P18:P19">
    <cfRule type="expression" dxfId="4" priority="5">
      <formula>$R$18&gt;0</formula>
    </cfRule>
  </conditionalFormatting>
  <conditionalFormatting sqref="P20">
    <cfRule type="expression" dxfId="3" priority="4">
      <formula>$R$20&gt;0</formula>
    </cfRule>
  </conditionalFormatting>
  <conditionalFormatting sqref="P21">
    <cfRule type="expression" dxfId="2" priority="3">
      <formula>$R$21&gt;0</formula>
    </cfRule>
  </conditionalFormatting>
  <conditionalFormatting sqref="P17">
    <cfRule type="expression" dxfId="1" priority="2">
      <formula>$R$17&gt;0</formula>
    </cfRule>
  </conditionalFormatting>
  <conditionalFormatting sqref="P16">
    <cfRule type="expression" dxfId="0" priority="1">
      <formula>$R$16&gt;0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M32"/>
  <sheetViews>
    <sheetView topLeftCell="A7" workbookViewId="0">
      <selection activeCell="I11" sqref="I11"/>
    </sheetView>
  </sheetViews>
  <sheetFormatPr defaultColWidth="9.140625" defaultRowHeight="18.75" x14ac:dyDescent="0.3"/>
  <cols>
    <col min="1" max="3" width="3.7109375" style="11" bestFit="1" customWidth="1"/>
    <col min="4" max="4" width="3.7109375" style="2" bestFit="1" customWidth="1"/>
    <col min="5" max="5" width="2" style="2" customWidth="1"/>
    <col min="6" max="6" width="8.42578125" style="3" bestFit="1" customWidth="1"/>
    <col min="7" max="7" width="76" style="14" customWidth="1"/>
    <col min="8" max="8" width="3.7109375" style="12" bestFit="1" customWidth="1"/>
    <col min="9" max="9" width="6" style="2" customWidth="1"/>
    <col min="10" max="10" width="8.140625" style="2" hidden="1" customWidth="1"/>
    <col min="11" max="11" width="44.5703125" style="27" customWidth="1"/>
    <col min="12" max="12" width="9.140625" style="2"/>
    <col min="13" max="13" width="0" style="2" hidden="1" customWidth="1"/>
    <col min="14" max="16384" width="9.140625" style="2"/>
  </cols>
  <sheetData>
    <row r="1" spans="1:13" x14ac:dyDescent="0.3">
      <c r="M1" s="2" t="s">
        <v>480</v>
      </c>
    </row>
    <row r="2" spans="1:13" ht="69" x14ac:dyDescent="0.3">
      <c r="A2" s="1" t="s">
        <v>18</v>
      </c>
      <c r="B2" s="1" t="s">
        <v>19</v>
      </c>
      <c r="C2" s="1" t="s">
        <v>20</v>
      </c>
      <c r="D2" s="1" t="s">
        <v>21</v>
      </c>
      <c r="G2" s="107" t="s">
        <v>549</v>
      </c>
      <c r="H2" s="15"/>
      <c r="M2" s="2" t="s">
        <v>478</v>
      </c>
    </row>
    <row r="3" spans="1:13" ht="60" x14ac:dyDescent="0.35">
      <c r="A3" s="5"/>
      <c r="B3" s="5"/>
      <c r="C3" s="5"/>
      <c r="D3" s="6"/>
      <c r="E3" s="7"/>
      <c r="F3" s="8">
        <v>7</v>
      </c>
      <c r="G3" s="9" t="s">
        <v>379</v>
      </c>
      <c r="H3" s="21" t="s">
        <v>39</v>
      </c>
      <c r="I3" s="16" t="s">
        <v>451</v>
      </c>
      <c r="J3" s="16"/>
      <c r="K3" s="29" t="s">
        <v>452</v>
      </c>
      <c r="M3" s="2" t="s">
        <v>479</v>
      </c>
    </row>
    <row r="4" spans="1:13" x14ac:dyDescent="0.3">
      <c r="A4" s="5"/>
      <c r="B4" s="5"/>
      <c r="C4" s="5"/>
      <c r="D4" s="6"/>
      <c r="E4" s="7"/>
      <c r="F4" s="17">
        <v>7.1</v>
      </c>
      <c r="G4" s="18" t="s">
        <v>380</v>
      </c>
      <c r="H4" s="19"/>
      <c r="I4" s="20"/>
      <c r="J4" s="20"/>
      <c r="K4" s="28"/>
      <c r="M4" s="2" t="s">
        <v>481</v>
      </c>
    </row>
    <row r="5" spans="1:13" x14ac:dyDescent="0.3">
      <c r="A5" s="5">
        <v>1</v>
      </c>
      <c r="B5" s="5"/>
      <c r="C5" s="5"/>
      <c r="D5" s="6">
        <v>1</v>
      </c>
      <c r="E5" s="7"/>
      <c r="F5" s="8" t="s">
        <v>235</v>
      </c>
      <c r="G5" s="10" t="s">
        <v>382</v>
      </c>
      <c r="H5" s="22">
        <v>4</v>
      </c>
      <c r="I5" s="112" t="s">
        <v>480</v>
      </c>
      <c r="J5" s="40">
        <f t="shared" ref="J5" si="0">IF(I5="N",H5,0)</f>
        <v>0</v>
      </c>
      <c r="K5" s="29"/>
    </row>
    <row r="6" spans="1:13" x14ac:dyDescent="0.3">
      <c r="A6" s="5">
        <v>1</v>
      </c>
      <c r="B6" s="5"/>
      <c r="C6" s="5"/>
      <c r="D6" s="6">
        <v>1</v>
      </c>
      <c r="E6" s="7"/>
      <c r="F6" s="8" t="s">
        <v>236</v>
      </c>
      <c r="G6" s="10" t="s">
        <v>383</v>
      </c>
      <c r="H6" s="22">
        <v>4</v>
      </c>
      <c r="I6" s="112" t="s">
        <v>480</v>
      </c>
      <c r="J6" s="40">
        <f t="shared" ref="J6:J8" si="1">IF(I6="N",H6,0)</f>
        <v>0</v>
      </c>
      <c r="K6" s="31"/>
    </row>
    <row r="7" spans="1:13" x14ac:dyDescent="0.3">
      <c r="A7" s="5">
        <v>1</v>
      </c>
      <c r="B7" s="5">
        <v>1</v>
      </c>
      <c r="C7" s="5"/>
      <c r="D7" s="6">
        <v>1</v>
      </c>
      <c r="E7" s="7"/>
      <c r="F7" s="8" t="s">
        <v>237</v>
      </c>
      <c r="G7" s="10" t="s">
        <v>545</v>
      </c>
      <c r="H7" s="22">
        <v>4</v>
      </c>
      <c r="I7" s="112" t="s">
        <v>480</v>
      </c>
      <c r="J7" s="40">
        <f t="shared" si="1"/>
        <v>0</v>
      </c>
      <c r="K7" s="29"/>
    </row>
    <row r="8" spans="1:13" x14ac:dyDescent="0.3">
      <c r="A8" s="5">
        <v>1</v>
      </c>
      <c r="B8" s="5">
        <v>1</v>
      </c>
      <c r="C8" s="5"/>
      <c r="D8" s="6">
        <v>1</v>
      </c>
      <c r="E8" s="7"/>
      <c r="F8" s="8" t="s">
        <v>238</v>
      </c>
      <c r="G8" s="10" t="s">
        <v>384</v>
      </c>
      <c r="H8" s="22">
        <v>4</v>
      </c>
      <c r="I8" s="112" t="s">
        <v>480</v>
      </c>
      <c r="J8" s="40">
        <f t="shared" si="1"/>
        <v>0</v>
      </c>
      <c r="K8" s="29"/>
    </row>
    <row r="9" spans="1:13" x14ac:dyDescent="0.3">
      <c r="A9" s="5"/>
      <c r="B9" s="5"/>
      <c r="C9" s="5"/>
      <c r="D9" s="6"/>
      <c r="E9" s="7"/>
      <c r="F9" s="17">
        <v>7.2</v>
      </c>
      <c r="G9" s="18" t="s">
        <v>381</v>
      </c>
      <c r="H9" s="19"/>
      <c r="I9" s="19"/>
      <c r="J9" s="19"/>
      <c r="K9" s="28"/>
    </row>
    <row r="10" spans="1:13" x14ac:dyDescent="0.3">
      <c r="A10" s="5">
        <v>1</v>
      </c>
      <c r="B10" s="5"/>
      <c r="C10" s="5"/>
      <c r="D10" s="6">
        <v>1</v>
      </c>
      <c r="E10" s="7"/>
      <c r="F10" s="8" t="s">
        <v>239</v>
      </c>
      <c r="G10" s="10" t="s">
        <v>385</v>
      </c>
      <c r="H10" s="22">
        <v>2</v>
      </c>
      <c r="I10" s="112" t="s">
        <v>480</v>
      </c>
      <c r="J10" s="40">
        <f t="shared" ref="J10:J15" si="2">IF(I10="N",H10,0)</f>
        <v>0</v>
      </c>
      <c r="K10" s="29"/>
    </row>
    <row r="11" spans="1:13" x14ac:dyDescent="0.3">
      <c r="A11" s="5">
        <v>1</v>
      </c>
      <c r="B11" s="5">
        <v>1</v>
      </c>
      <c r="C11" s="5"/>
      <c r="D11" s="6">
        <v>1</v>
      </c>
      <c r="E11" s="7"/>
      <c r="F11" s="8" t="s">
        <v>240</v>
      </c>
      <c r="G11" s="10" t="s">
        <v>386</v>
      </c>
      <c r="H11" s="22">
        <v>2</v>
      </c>
      <c r="I11" s="112" t="s">
        <v>480</v>
      </c>
      <c r="J11" s="40">
        <f t="shared" si="2"/>
        <v>0</v>
      </c>
      <c r="K11" s="31"/>
    </row>
    <row r="12" spans="1:13" x14ac:dyDescent="0.3">
      <c r="A12" s="5">
        <v>1</v>
      </c>
      <c r="B12" s="5"/>
      <c r="C12" s="5">
        <v>1</v>
      </c>
      <c r="D12" s="6">
        <v>1</v>
      </c>
      <c r="E12" s="7"/>
      <c r="F12" s="8" t="s">
        <v>241</v>
      </c>
      <c r="G12" s="10" t="s">
        <v>387</v>
      </c>
      <c r="H12" s="22">
        <v>2</v>
      </c>
      <c r="I12" s="112" t="s">
        <v>480</v>
      </c>
      <c r="J12" s="40">
        <f t="shared" si="2"/>
        <v>0</v>
      </c>
      <c r="K12" s="29"/>
    </row>
    <row r="13" spans="1:13" x14ac:dyDescent="0.3">
      <c r="A13" s="5">
        <v>1</v>
      </c>
      <c r="B13" s="5"/>
      <c r="C13" s="5">
        <v>1</v>
      </c>
      <c r="D13" s="6">
        <v>1</v>
      </c>
      <c r="E13" s="7"/>
      <c r="F13" s="8" t="s">
        <v>242</v>
      </c>
      <c r="G13" s="10" t="s">
        <v>388</v>
      </c>
      <c r="H13" s="22">
        <v>2</v>
      </c>
      <c r="I13" s="112" t="s">
        <v>480</v>
      </c>
      <c r="J13" s="40">
        <f t="shared" si="2"/>
        <v>0</v>
      </c>
      <c r="K13" s="29"/>
    </row>
    <row r="14" spans="1:13" x14ac:dyDescent="0.3">
      <c r="A14" s="5">
        <v>1</v>
      </c>
      <c r="B14" s="5"/>
      <c r="C14" s="5">
        <v>1</v>
      </c>
      <c r="D14" s="6">
        <v>1</v>
      </c>
      <c r="E14" s="7"/>
      <c r="F14" s="8" t="s">
        <v>243</v>
      </c>
      <c r="G14" s="10" t="s">
        <v>389</v>
      </c>
      <c r="H14" s="22">
        <v>2</v>
      </c>
      <c r="I14" s="112" t="s">
        <v>480</v>
      </c>
      <c r="J14" s="40">
        <f t="shared" si="2"/>
        <v>0</v>
      </c>
      <c r="K14" s="31"/>
    </row>
    <row r="15" spans="1:13" x14ac:dyDescent="0.3">
      <c r="A15" s="5">
        <v>1</v>
      </c>
      <c r="B15" s="5"/>
      <c r="C15" s="5">
        <v>1</v>
      </c>
      <c r="D15" s="6">
        <v>1</v>
      </c>
      <c r="E15" s="7"/>
      <c r="F15" s="8" t="s">
        <v>244</v>
      </c>
      <c r="G15" s="10" t="s">
        <v>390</v>
      </c>
      <c r="H15" s="22">
        <v>2</v>
      </c>
      <c r="I15" s="112" t="s">
        <v>480</v>
      </c>
      <c r="J15" s="40">
        <f t="shared" si="2"/>
        <v>0</v>
      </c>
      <c r="K15" s="31"/>
    </row>
    <row r="16" spans="1:13" ht="37.5" x14ac:dyDescent="0.3">
      <c r="A16" s="5"/>
      <c r="B16" s="5"/>
      <c r="C16" s="5"/>
      <c r="D16" s="6"/>
      <c r="E16" s="7"/>
      <c r="F16" s="17">
        <v>7.3</v>
      </c>
      <c r="G16" s="18" t="s">
        <v>546</v>
      </c>
      <c r="H16" s="19"/>
      <c r="I16" s="19"/>
      <c r="J16" s="20"/>
      <c r="K16" s="28"/>
    </row>
    <row r="17" spans="1:11" x14ac:dyDescent="0.3">
      <c r="A17" s="5">
        <v>1</v>
      </c>
      <c r="B17" s="5"/>
      <c r="C17" s="5">
        <v>1</v>
      </c>
      <c r="D17" s="6">
        <v>1</v>
      </c>
      <c r="E17" s="7"/>
      <c r="F17" s="8" t="s">
        <v>245</v>
      </c>
      <c r="G17" s="10" t="s">
        <v>391</v>
      </c>
      <c r="H17" s="22">
        <v>8</v>
      </c>
      <c r="I17" s="112" t="s">
        <v>480</v>
      </c>
      <c r="J17" s="40">
        <f t="shared" ref="J17:J25" si="3">IF(I17="N",H17,0)</f>
        <v>0</v>
      </c>
      <c r="K17" s="29"/>
    </row>
    <row r="18" spans="1:11" x14ac:dyDescent="0.3">
      <c r="A18" s="5"/>
      <c r="B18" s="5"/>
      <c r="C18" s="5"/>
      <c r="D18" s="6">
        <v>1</v>
      </c>
      <c r="E18" s="7"/>
      <c r="F18" s="8" t="s">
        <v>246</v>
      </c>
      <c r="G18" s="10" t="s">
        <v>392</v>
      </c>
      <c r="H18" s="22">
        <v>8</v>
      </c>
      <c r="I18" s="112" t="s">
        <v>480</v>
      </c>
      <c r="J18" s="40">
        <f t="shared" si="3"/>
        <v>0</v>
      </c>
      <c r="K18" s="29"/>
    </row>
    <row r="19" spans="1:11" x14ac:dyDescent="0.3">
      <c r="A19" s="5"/>
      <c r="B19" s="5"/>
      <c r="C19" s="5"/>
      <c r="D19" s="6">
        <v>1</v>
      </c>
      <c r="E19" s="7"/>
      <c r="F19" s="8" t="s">
        <v>247</v>
      </c>
      <c r="G19" s="10" t="s">
        <v>393</v>
      </c>
      <c r="H19" s="22">
        <v>8</v>
      </c>
      <c r="I19" s="112" t="s">
        <v>480</v>
      </c>
      <c r="J19" s="40">
        <f t="shared" si="3"/>
        <v>0</v>
      </c>
      <c r="K19" s="29"/>
    </row>
    <row r="20" spans="1:11" x14ac:dyDescent="0.3">
      <c r="A20" s="5"/>
      <c r="B20" s="5"/>
      <c r="C20" s="5"/>
      <c r="D20" s="6">
        <v>1</v>
      </c>
      <c r="E20" s="7"/>
      <c r="F20" s="8" t="s">
        <v>248</v>
      </c>
      <c r="G20" s="10" t="s">
        <v>394</v>
      </c>
      <c r="H20" s="22">
        <v>8</v>
      </c>
      <c r="I20" s="112" t="s">
        <v>480</v>
      </c>
      <c r="J20" s="40">
        <f t="shared" si="3"/>
        <v>0</v>
      </c>
      <c r="K20" s="31"/>
    </row>
    <row r="21" spans="1:11" x14ac:dyDescent="0.3">
      <c r="A21" s="5"/>
      <c r="B21" s="5"/>
      <c r="C21" s="5"/>
      <c r="D21" s="6">
        <v>1</v>
      </c>
      <c r="E21" s="7"/>
      <c r="F21" s="8" t="s">
        <v>249</v>
      </c>
      <c r="G21" s="10" t="s">
        <v>395</v>
      </c>
      <c r="H21" s="22">
        <v>8</v>
      </c>
      <c r="I21" s="112" t="s">
        <v>480</v>
      </c>
      <c r="J21" s="40">
        <f t="shared" si="3"/>
        <v>0</v>
      </c>
      <c r="K21" s="29"/>
    </row>
    <row r="22" spans="1:11" x14ac:dyDescent="0.3">
      <c r="A22" s="5"/>
      <c r="B22" s="5"/>
      <c r="C22" s="5"/>
      <c r="D22" s="6">
        <v>1</v>
      </c>
      <c r="E22" s="7"/>
      <c r="F22" s="8" t="s">
        <v>250</v>
      </c>
      <c r="G22" s="10" t="s">
        <v>396</v>
      </c>
      <c r="H22" s="22">
        <v>8</v>
      </c>
      <c r="I22" s="112" t="s">
        <v>480</v>
      </c>
      <c r="J22" s="40">
        <f t="shared" si="3"/>
        <v>0</v>
      </c>
      <c r="K22" s="29"/>
    </row>
    <row r="23" spans="1:11" x14ac:dyDescent="0.3">
      <c r="A23" s="5"/>
      <c r="B23" s="5"/>
      <c r="C23" s="5"/>
      <c r="D23" s="6">
        <v>1</v>
      </c>
      <c r="E23" s="7"/>
      <c r="F23" s="8" t="s">
        <v>251</v>
      </c>
      <c r="G23" s="10" t="s">
        <v>397</v>
      </c>
      <c r="H23" s="22">
        <v>8</v>
      </c>
      <c r="I23" s="112" t="s">
        <v>480</v>
      </c>
      <c r="J23" s="40">
        <f t="shared" si="3"/>
        <v>0</v>
      </c>
      <c r="K23" s="29"/>
    </row>
    <row r="24" spans="1:11" x14ac:dyDescent="0.3">
      <c r="A24" s="5">
        <v>1</v>
      </c>
      <c r="B24" s="5"/>
      <c r="C24" s="5"/>
      <c r="D24" s="6"/>
      <c r="E24" s="7"/>
      <c r="F24" s="8" t="s">
        <v>398</v>
      </c>
      <c r="G24" s="10" t="s">
        <v>400</v>
      </c>
      <c r="H24" s="22">
        <v>8</v>
      </c>
      <c r="I24" s="112" t="s">
        <v>480</v>
      </c>
      <c r="J24" s="40">
        <f t="shared" si="3"/>
        <v>0</v>
      </c>
      <c r="K24" s="29"/>
    </row>
    <row r="25" spans="1:11" x14ac:dyDescent="0.3">
      <c r="A25" s="5">
        <v>1</v>
      </c>
      <c r="B25" s="5"/>
      <c r="C25" s="5"/>
      <c r="D25" s="6"/>
      <c r="E25" s="7"/>
      <c r="F25" s="8" t="s">
        <v>399</v>
      </c>
      <c r="G25" s="10" t="s">
        <v>401</v>
      </c>
      <c r="H25" s="22">
        <v>8</v>
      </c>
      <c r="I25" s="112" t="s">
        <v>480</v>
      </c>
      <c r="J25" s="40">
        <f t="shared" si="3"/>
        <v>0</v>
      </c>
      <c r="K25" s="29"/>
    </row>
    <row r="26" spans="1:11" x14ac:dyDescent="0.3">
      <c r="A26" s="5"/>
      <c r="B26" s="5"/>
      <c r="C26" s="5"/>
      <c r="D26" s="6"/>
      <c r="E26" s="7"/>
      <c r="F26" s="17">
        <v>7.4</v>
      </c>
      <c r="G26" s="18" t="s">
        <v>402</v>
      </c>
      <c r="H26" s="19"/>
      <c r="I26" s="19"/>
      <c r="J26" s="19"/>
      <c r="K26" s="28"/>
    </row>
    <row r="27" spans="1:11" x14ac:dyDescent="0.3">
      <c r="A27" s="5">
        <v>1</v>
      </c>
      <c r="B27" s="5"/>
      <c r="C27" s="5">
        <v>1</v>
      </c>
      <c r="D27" s="6">
        <v>1</v>
      </c>
      <c r="E27" s="7"/>
      <c r="F27" s="8" t="s">
        <v>252</v>
      </c>
      <c r="G27" s="10" t="s">
        <v>403</v>
      </c>
      <c r="H27" s="22">
        <v>8</v>
      </c>
      <c r="I27" s="112" t="s">
        <v>480</v>
      </c>
      <c r="J27" s="40">
        <f t="shared" ref="J27:J28" si="4">IF(I27="N",H27,0)</f>
        <v>0</v>
      </c>
      <c r="K27" s="31"/>
    </row>
    <row r="28" spans="1:11" x14ac:dyDescent="0.3">
      <c r="A28" s="5"/>
      <c r="B28" s="5"/>
      <c r="C28" s="5">
        <v>1</v>
      </c>
      <c r="D28" s="6">
        <v>1</v>
      </c>
      <c r="E28" s="7"/>
      <c r="F28" s="8" t="s">
        <v>253</v>
      </c>
      <c r="G28" s="10" t="s">
        <v>404</v>
      </c>
      <c r="H28" s="22">
        <v>8</v>
      </c>
      <c r="I28" s="112" t="s">
        <v>480</v>
      </c>
      <c r="J28" s="40">
        <f t="shared" si="4"/>
        <v>0</v>
      </c>
      <c r="K28" s="29"/>
    </row>
    <row r="29" spans="1:11" x14ac:dyDescent="0.3">
      <c r="A29" s="5"/>
      <c r="B29" s="5"/>
      <c r="C29" s="5"/>
      <c r="D29" s="6"/>
      <c r="E29" s="7"/>
      <c r="F29" s="17">
        <v>7.5</v>
      </c>
      <c r="G29" s="18" t="s">
        <v>405</v>
      </c>
      <c r="H29" s="19"/>
      <c r="I29" s="19"/>
      <c r="J29" s="20"/>
      <c r="K29" s="28"/>
    </row>
    <row r="30" spans="1:11" x14ac:dyDescent="0.3">
      <c r="A30" s="5">
        <v>1</v>
      </c>
      <c r="B30" s="5">
        <v>1</v>
      </c>
      <c r="C30" s="5">
        <v>1</v>
      </c>
      <c r="D30" s="6">
        <v>1</v>
      </c>
      <c r="E30" s="7"/>
      <c r="F30" s="8" t="s">
        <v>254</v>
      </c>
      <c r="G30" s="10" t="s">
        <v>406</v>
      </c>
      <c r="H30" s="22">
        <v>2</v>
      </c>
      <c r="I30" s="112" t="s">
        <v>480</v>
      </c>
      <c r="J30" s="40">
        <f t="shared" ref="J30" si="5">IF(I30="N",H30,0)</f>
        <v>0</v>
      </c>
      <c r="K30" s="29"/>
    </row>
    <row r="31" spans="1:11" hidden="1" x14ac:dyDescent="0.3">
      <c r="I31" s="2">
        <v>118</v>
      </c>
      <c r="J31" s="2">
        <f>SUM(J5:J30)</f>
        <v>0</v>
      </c>
    </row>
    <row r="32" spans="1:11" hidden="1" x14ac:dyDescent="0.3">
      <c r="I32" s="2">
        <v>22</v>
      </c>
      <c r="J32" s="2">
        <f>COUNTIF(I5:I30,"-")</f>
        <v>22</v>
      </c>
    </row>
  </sheetData>
  <dataValidations count="1">
    <dataValidation type="list" allowBlank="1" showInputMessage="1" showErrorMessage="1" sqref="I30 I27:I28 I17:I25 I5:I8 I10:I15" xr:uid="{BE68B278-14F6-4524-9FB3-4E590340DE86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2:K20"/>
  <sheetViews>
    <sheetView workbookViewId="0">
      <selection activeCell="H16" sqref="H16:I16"/>
    </sheetView>
  </sheetViews>
  <sheetFormatPr defaultColWidth="9.140625" defaultRowHeight="18.75" x14ac:dyDescent="0.3"/>
  <cols>
    <col min="1" max="3" width="3.7109375" style="11" bestFit="1" customWidth="1"/>
    <col min="4" max="4" width="3.7109375" style="2" bestFit="1" customWidth="1"/>
    <col min="5" max="5" width="2" style="2" customWidth="1"/>
    <col min="6" max="6" width="8.42578125" style="3" bestFit="1" customWidth="1"/>
    <col min="7" max="7" width="76" style="14" customWidth="1"/>
    <col min="8" max="8" width="3.7109375" style="12" bestFit="1" customWidth="1"/>
    <col min="9" max="9" width="5.85546875" style="2" bestFit="1" customWidth="1"/>
    <col min="10" max="10" width="8.140625" style="2" hidden="1" customWidth="1"/>
    <col min="11" max="11" width="44.42578125" style="2" customWidth="1"/>
    <col min="12" max="16384" width="9.140625" style="2"/>
  </cols>
  <sheetData>
    <row r="2" spans="1:11" ht="69" x14ac:dyDescent="0.3">
      <c r="A2" s="1" t="s">
        <v>18</v>
      </c>
      <c r="B2" s="1" t="s">
        <v>19</v>
      </c>
      <c r="C2" s="1" t="s">
        <v>20</v>
      </c>
      <c r="D2" s="1" t="s">
        <v>21</v>
      </c>
      <c r="G2" s="104"/>
      <c r="H2" s="15"/>
      <c r="K2" s="38"/>
    </row>
    <row r="3" spans="1:11" ht="60" x14ac:dyDescent="0.35">
      <c r="A3" s="5"/>
      <c r="B3" s="5"/>
      <c r="C3" s="5"/>
      <c r="D3" s="6"/>
      <c r="E3" s="7"/>
      <c r="F3" s="8">
        <v>8</v>
      </c>
      <c r="G3" s="9" t="s">
        <v>407</v>
      </c>
      <c r="H3" s="21" t="s">
        <v>39</v>
      </c>
      <c r="I3" s="16" t="s">
        <v>451</v>
      </c>
      <c r="J3" s="16"/>
      <c r="K3" s="13" t="s">
        <v>452</v>
      </c>
    </row>
    <row r="4" spans="1:11" x14ac:dyDescent="0.3">
      <c r="A4" s="5"/>
      <c r="B4" s="5"/>
      <c r="C4" s="5"/>
      <c r="D4" s="6"/>
      <c r="E4" s="7"/>
      <c r="F4" s="17">
        <v>8.1</v>
      </c>
      <c r="G4" s="18" t="s">
        <v>408</v>
      </c>
      <c r="H4" s="19"/>
      <c r="I4" s="20"/>
      <c r="J4" s="20"/>
      <c r="K4" s="20"/>
    </row>
    <row r="5" spans="1:11" x14ac:dyDescent="0.3">
      <c r="A5" s="5">
        <v>1</v>
      </c>
      <c r="B5" s="5"/>
      <c r="C5" s="5"/>
      <c r="D5" s="6">
        <v>1</v>
      </c>
      <c r="E5" s="7"/>
      <c r="F5" s="8" t="s">
        <v>255</v>
      </c>
      <c r="G5" s="98" t="s">
        <v>409</v>
      </c>
      <c r="H5" s="22">
        <v>30</v>
      </c>
      <c r="I5" s="112" t="s">
        <v>480</v>
      </c>
      <c r="J5" s="40">
        <f t="shared" ref="J5:J8" si="0">IF(I5="N",H5,0)</f>
        <v>0</v>
      </c>
      <c r="K5" s="13"/>
    </row>
    <row r="6" spans="1:11" x14ac:dyDescent="0.3">
      <c r="A6" s="5"/>
      <c r="B6" s="5"/>
      <c r="C6" s="5">
        <v>1</v>
      </c>
      <c r="D6" s="6">
        <v>1</v>
      </c>
      <c r="E6" s="7"/>
      <c r="F6" s="8" t="s">
        <v>256</v>
      </c>
      <c r="G6" s="10" t="s">
        <v>410</v>
      </c>
      <c r="H6" s="22">
        <v>30</v>
      </c>
      <c r="I6" s="112" t="s">
        <v>480</v>
      </c>
      <c r="J6" s="40">
        <f t="shared" si="0"/>
        <v>0</v>
      </c>
      <c r="K6" s="13"/>
    </row>
    <row r="7" spans="1:11" x14ac:dyDescent="0.3">
      <c r="A7" s="5">
        <v>1</v>
      </c>
      <c r="B7" s="5"/>
      <c r="C7" s="5"/>
      <c r="D7" s="6">
        <v>1</v>
      </c>
      <c r="E7" s="7"/>
      <c r="F7" s="8" t="s">
        <v>257</v>
      </c>
      <c r="G7" s="10" t="s">
        <v>411</v>
      </c>
      <c r="H7" s="22">
        <v>30</v>
      </c>
      <c r="I7" s="112" t="s">
        <v>480</v>
      </c>
      <c r="J7" s="40">
        <f t="shared" si="0"/>
        <v>0</v>
      </c>
      <c r="K7" s="13"/>
    </row>
    <row r="8" spans="1:11" x14ac:dyDescent="0.3">
      <c r="A8" s="5"/>
      <c r="B8" s="5"/>
      <c r="C8" s="5">
        <v>1</v>
      </c>
      <c r="D8" s="6">
        <v>1</v>
      </c>
      <c r="E8" s="7"/>
      <c r="F8" s="8" t="s">
        <v>258</v>
      </c>
      <c r="G8" s="10" t="s">
        <v>412</v>
      </c>
      <c r="H8" s="22">
        <v>30</v>
      </c>
      <c r="I8" s="112" t="s">
        <v>480</v>
      </c>
      <c r="J8" s="40">
        <f t="shared" si="0"/>
        <v>0</v>
      </c>
      <c r="K8" s="13"/>
    </row>
    <row r="9" spans="1:11" x14ac:dyDescent="0.3">
      <c r="A9" s="5"/>
      <c r="B9" s="5"/>
      <c r="C9" s="5"/>
      <c r="D9" s="6"/>
      <c r="E9" s="7"/>
      <c r="F9" s="17">
        <v>8.1999999999999993</v>
      </c>
      <c r="G9" s="18" t="s">
        <v>413</v>
      </c>
      <c r="H9" s="19"/>
      <c r="I9" s="19"/>
      <c r="J9" s="19"/>
      <c r="K9" s="20"/>
    </row>
    <row r="10" spans="1:11" x14ac:dyDescent="0.3">
      <c r="A10" s="5">
        <v>1</v>
      </c>
      <c r="B10" s="5"/>
      <c r="C10" s="5"/>
      <c r="D10" s="6">
        <v>1</v>
      </c>
      <c r="E10" s="7"/>
      <c r="F10" s="8" t="s">
        <v>259</v>
      </c>
      <c r="G10" s="10" t="s">
        <v>414</v>
      </c>
      <c r="H10" s="22">
        <v>8</v>
      </c>
      <c r="I10" s="112" t="s">
        <v>480</v>
      </c>
      <c r="J10" s="40">
        <f t="shared" ref="J10:J15" si="1">IF(I10="N",H10,0)</f>
        <v>0</v>
      </c>
      <c r="K10" s="13"/>
    </row>
    <row r="11" spans="1:11" x14ac:dyDescent="0.3">
      <c r="A11" s="5">
        <v>1</v>
      </c>
      <c r="B11" s="5"/>
      <c r="C11" s="5"/>
      <c r="D11" s="6">
        <v>1</v>
      </c>
      <c r="E11" s="7"/>
      <c r="F11" s="8" t="s">
        <v>260</v>
      </c>
      <c r="G11" s="10" t="s">
        <v>415</v>
      </c>
      <c r="H11" s="22">
        <v>8</v>
      </c>
      <c r="I11" s="112" t="s">
        <v>480</v>
      </c>
      <c r="J11" s="40">
        <f t="shared" si="1"/>
        <v>0</v>
      </c>
      <c r="K11" s="13"/>
    </row>
    <row r="12" spans="1:11" x14ac:dyDescent="0.3">
      <c r="A12" s="5">
        <v>1</v>
      </c>
      <c r="B12" s="5"/>
      <c r="C12" s="5"/>
      <c r="D12" s="6">
        <v>1</v>
      </c>
      <c r="E12" s="7"/>
      <c r="F12" s="8" t="s">
        <v>261</v>
      </c>
      <c r="G12" s="10" t="s">
        <v>416</v>
      </c>
      <c r="H12" s="22">
        <v>8</v>
      </c>
      <c r="I12" s="112" t="s">
        <v>480</v>
      </c>
      <c r="J12" s="40">
        <f t="shared" si="1"/>
        <v>0</v>
      </c>
      <c r="K12" s="13"/>
    </row>
    <row r="13" spans="1:11" x14ac:dyDescent="0.3">
      <c r="A13" s="5"/>
      <c r="B13" s="5"/>
      <c r="C13" s="5"/>
      <c r="D13" s="6"/>
      <c r="E13" s="7"/>
      <c r="F13" s="17">
        <v>8.3000000000000007</v>
      </c>
      <c r="G13" s="18" t="s">
        <v>417</v>
      </c>
      <c r="H13" s="19"/>
      <c r="I13" s="19"/>
      <c r="J13" s="19"/>
      <c r="K13" s="20"/>
    </row>
    <row r="14" spans="1:11" x14ac:dyDescent="0.3">
      <c r="A14" s="5"/>
      <c r="B14" s="5"/>
      <c r="C14" s="5"/>
      <c r="D14" s="6">
        <v>1</v>
      </c>
      <c r="E14" s="7"/>
      <c r="F14" s="8" t="s">
        <v>262</v>
      </c>
      <c r="G14" s="10" t="s">
        <v>418</v>
      </c>
      <c r="H14" s="22">
        <v>2</v>
      </c>
      <c r="I14" s="112" t="s">
        <v>480</v>
      </c>
      <c r="J14" s="40">
        <f t="shared" si="1"/>
        <v>0</v>
      </c>
      <c r="K14" s="13"/>
    </row>
    <row r="15" spans="1:11" x14ac:dyDescent="0.3">
      <c r="A15" s="5"/>
      <c r="B15" s="5"/>
      <c r="C15" s="5"/>
      <c r="D15" s="6">
        <v>1</v>
      </c>
      <c r="E15" s="7"/>
      <c r="F15" s="8" t="s">
        <v>263</v>
      </c>
      <c r="G15" s="10" t="s">
        <v>419</v>
      </c>
      <c r="H15" s="22">
        <v>2</v>
      </c>
      <c r="I15" s="112" t="s">
        <v>480</v>
      </c>
      <c r="J15" s="40">
        <f t="shared" si="1"/>
        <v>0</v>
      </c>
      <c r="K15" s="13"/>
    </row>
    <row r="16" spans="1:11" x14ac:dyDescent="0.3">
      <c r="A16" s="5"/>
      <c r="B16" s="5"/>
      <c r="C16" s="5"/>
      <c r="D16" s="6"/>
      <c r="E16" s="7"/>
      <c r="F16" s="17">
        <v>8.4</v>
      </c>
      <c r="G16" s="18" t="s">
        <v>420</v>
      </c>
      <c r="H16" s="19"/>
      <c r="I16" s="19"/>
      <c r="J16" s="20"/>
      <c r="K16" s="20"/>
    </row>
    <row r="17" spans="1:11" ht="30.75" x14ac:dyDescent="0.3">
      <c r="A17" s="5"/>
      <c r="B17" s="5"/>
      <c r="C17" s="5">
        <v>1</v>
      </c>
      <c r="D17" s="6">
        <v>1</v>
      </c>
      <c r="E17" s="7"/>
      <c r="F17" s="8" t="s">
        <v>264</v>
      </c>
      <c r="G17" s="10" t="s">
        <v>421</v>
      </c>
      <c r="H17" s="22">
        <v>2</v>
      </c>
      <c r="I17" s="112" t="s">
        <v>480</v>
      </c>
      <c r="J17" s="40">
        <f t="shared" ref="J17" si="2">IF(I17="N",H17,0)</f>
        <v>0</v>
      </c>
      <c r="K17" s="13"/>
    </row>
    <row r="19" spans="1:11" hidden="1" x14ac:dyDescent="0.3">
      <c r="I19" s="2">
        <v>150</v>
      </c>
      <c r="J19" s="2">
        <f>SUM(J5:J18)</f>
        <v>0</v>
      </c>
    </row>
    <row r="20" spans="1:11" hidden="1" x14ac:dyDescent="0.3">
      <c r="I20" s="2">
        <v>10</v>
      </c>
      <c r="J20" s="2">
        <f>COUNTIF(I5:I18,"-")</f>
        <v>10</v>
      </c>
    </row>
  </sheetData>
  <dataValidations count="1">
    <dataValidation type="list" allowBlank="1" showInputMessage="1" showErrorMessage="1" sqref="I5:I8 I10:I12 I14:I15 I17" xr:uid="{78B7CBA8-A806-4A3E-95F1-B918E33FF6E1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M20"/>
  <sheetViews>
    <sheetView workbookViewId="0">
      <selection activeCell="J1" sqref="J1:J1048576"/>
    </sheetView>
  </sheetViews>
  <sheetFormatPr defaultColWidth="9.140625" defaultRowHeight="18.75" x14ac:dyDescent="0.3"/>
  <cols>
    <col min="1" max="3" width="3.7109375" style="11" bestFit="1" customWidth="1"/>
    <col min="4" max="4" width="3.7109375" style="2" bestFit="1" customWidth="1"/>
    <col min="5" max="5" width="2" style="2" customWidth="1"/>
    <col min="6" max="6" width="8.42578125" style="3" bestFit="1" customWidth="1"/>
    <col min="7" max="7" width="76" style="14" customWidth="1"/>
    <col min="8" max="8" width="3.7109375" style="12" bestFit="1" customWidth="1"/>
    <col min="9" max="9" width="5.7109375" style="2" customWidth="1"/>
    <col min="10" max="10" width="7.7109375" style="2" hidden="1" customWidth="1"/>
    <col min="11" max="11" width="33.28515625" style="30" customWidth="1"/>
    <col min="12" max="12" width="9.140625" style="2"/>
    <col min="13" max="13" width="0" style="2" hidden="1" customWidth="1"/>
    <col min="14" max="16384" width="9.140625" style="2"/>
  </cols>
  <sheetData>
    <row r="1" spans="1:13" x14ac:dyDescent="0.3">
      <c r="M1" s="2" t="s">
        <v>480</v>
      </c>
    </row>
    <row r="2" spans="1:13" ht="69" x14ac:dyDescent="0.3">
      <c r="A2" s="1" t="s">
        <v>18</v>
      </c>
      <c r="B2" s="1" t="s">
        <v>19</v>
      </c>
      <c r="C2" s="1" t="s">
        <v>20</v>
      </c>
      <c r="D2" s="1" t="s">
        <v>21</v>
      </c>
      <c r="H2" s="15"/>
      <c r="M2" s="2" t="s">
        <v>478</v>
      </c>
    </row>
    <row r="3" spans="1:13" ht="60" x14ac:dyDescent="0.35">
      <c r="A3" s="5"/>
      <c r="B3" s="5"/>
      <c r="C3" s="5"/>
      <c r="D3" s="6"/>
      <c r="E3" s="7"/>
      <c r="F3" s="8">
        <v>10</v>
      </c>
      <c r="G3" s="9" t="s">
        <v>436</v>
      </c>
      <c r="H3" s="21" t="s">
        <v>39</v>
      </c>
      <c r="I3" s="16" t="s">
        <v>451</v>
      </c>
      <c r="J3" s="16"/>
      <c r="K3" s="31" t="s">
        <v>452</v>
      </c>
      <c r="M3" s="2" t="s">
        <v>479</v>
      </c>
    </row>
    <row r="4" spans="1:13" x14ac:dyDescent="0.3">
      <c r="A4" s="5"/>
      <c r="B4" s="5"/>
      <c r="C4" s="5"/>
      <c r="D4" s="6"/>
      <c r="E4" s="7"/>
      <c r="F4" s="95">
        <v>10.1</v>
      </c>
      <c r="G4" s="96" t="s">
        <v>437</v>
      </c>
      <c r="H4" s="19"/>
      <c r="I4" s="20"/>
      <c r="J4" s="20"/>
      <c r="K4" s="32"/>
      <c r="M4" s="2" t="s">
        <v>481</v>
      </c>
    </row>
    <row r="5" spans="1:13" x14ac:dyDescent="0.3">
      <c r="A5" s="5">
        <v>1</v>
      </c>
      <c r="B5" s="5"/>
      <c r="C5" s="5"/>
      <c r="D5" s="6">
        <v>1</v>
      </c>
      <c r="E5" s="7"/>
      <c r="F5" s="97" t="s">
        <v>275</v>
      </c>
      <c r="G5" s="98" t="s">
        <v>438</v>
      </c>
      <c r="H5" s="22">
        <v>8</v>
      </c>
      <c r="I5" s="40" t="s">
        <v>480</v>
      </c>
      <c r="J5" s="40">
        <f t="shared" ref="J5" si="0">IF(I5="N",H5,0)</f>
        <v>0</v>
      </c>
      <c r="K5" s="31"/>
    </row>
    <row r="6" spans="1:13" x14ac:dyDescent="0.3">
      <c r="A6" s="5">
        <v>1</v>
      </c>
      <c r="B6" s="5"/>
      <c r="C6" s="5"/>
      <c r="D6" s="6">
        <v>1</v>
      </c>
      <c r="E6" s="7"/>
      <c r="F6" s="97" t="s">
        <v>276</v>
      </c>
      <c r="G6" s="98" t="s">
        <v>453</v>
      </c>
      <c r="H6" s="22">
        <v>8</v>
      </c>
      <c r="I6" s="40" t="s">
        <v>480</v>
      </c>
      <c r="J6" s="40">
        <f t="shared" ref="J6:J10" si="1">IF(I6="N",H6,0)</f>
        <v>0</v>
      </c>
      <c r="K6" s="31"/>
    </row>
    <row r="7" spans="1:13" x14ac:dyDescent="0.3">
      <c r="A7" s="5">
        <v>1</v>
      </c>
      <c r="B7" s="5"/>
      <c r="C7" s="5"/>
      <c r="D7" s="6">
        <v>1</v>
      </c>
      <c r="E7" s="7"/>
      <c r="F7" s="97" t="s">
        <v>277</v>
      </c>
      <c r="G7" s="98" t="s">
        <v>439</v>
      </c>
      <c r="H7" s="22">
        <v>8</v>
      </c>
      <c r="I7" s="40" t="s">
        <v>480</v>
      </c>
      <c r="J7" s="40">
        <f t="shared" si="1"/>
        <v>0</v>
      </c>
      <c r="K7" s="31"/>
    </row>
    <row r="8" spans="1:13" x14ac:dyDescent="0.3">
      <c r="A8" s="5">
        <v>1</v>
      </c>
      <c r="B8" s="5"/>
      <c r="C8" s="5"/>
      <c r="D8" s="6">
        <v>1</v>
      </c>
      <c r="E8" s="7"/>
      <c r="F8" s="97" t="s">
        <v>278</v>
      </c>
      <c r="G8" s="98" t="s">
        <v>440</v>
      </c>
      <c r="H8" s="22">
        <v>8</v>
      </c>
      <c r="I8" s="40" t="s">
        <v>480</v>
      </c>
      <c r="J8" s="40">
        <f t="shared" si="1"/>
        <v>0</v>
      </c>
      <c r="K8" s="31"/>
    </row>
    <row r="9" spans="1:13" x14ac:dyDescent="0.3">
      <c r="A9" s="5">
        <v>1</v>
      </c>
      <c r="B9" s="5"/>
      <c r="C9" s="5"/>
      <c r="D9" s="6">
        <v>1</v>
      </c>
      <c r="E9" s="7"/>
      <c r="F9" s="97" t="s">
        <v>279</v>
      </c>
      <c r="G9" s="98" t="s">
        <v>441</v>
      </c>
      <c r="H9" s="22">
        <v>8</v>
      </c>
      <c r="I9" s="40" t="s">
        <v>480</v>
      </c>
      <c r="J9" s="40">
        <f t="shared" si="1"/>
        <v>0</v>
      </c>
      <c r="K9" s="31"/>
    </row>
    <row r="10" spans="1:13" x14ac:dyDescent="0.3">
      <c r="A10" s="5">
        <v>1</v>
      </c>
      <c r="B10" s="5"/>
      <c r="C10" s="5"/>
      <c r="D10" s="6">
        <v>1</v>
      </c>
      <c r="E10" s="7"/>
      <c r="F10" s="97" t="s">
        <v>280</v>
      </c>
      <c r="G10" s="98" t="s">
        <v>442</v>
      </c>
      <c r="H10" s="22">
        <v>8</v>
      </c>
      <c r="I10" s="40" t="s">
        <v>480</v>
      </c>
      <c r="J10" s="40">
        <f t="shared" si="1"/>
        <v>0</v>
      </c>
      <c r="K10" s="31"/>
    </row>
    <row r="11" spans="1:13" ht="30.75" x14ac:dyDescent="0.3">
      <c r="A11" s="5">
        <v>1</v>
      </c>
      <c r="B11" s="5"/>
      <c r="C11" s="5"/>
      <c r="D11" s="6">
        <v>1</v>
      </c>
      <c r="E11" s="7"/>
      <c r="F11" s="8" t="s">
        <v>281</v>
      </c>
      <c r="G11" s="108" t="s">
        <v>550</v>
      </c>
      <c r="H11" s="22">
        <v>8</v>
      </c>
      <c r="I11" s="40" t="s">
        <v>480</v>
      </c>
      <c r="J11" s="40">
        <f t="shared" ref="J11" si="2">IF(I11="N",H11,0)</f>
        <v>0</v>
      </c>
      <c r="K11" s="31"/>
    </row>
    <row r="12" spans="1:13" x14ac:dyDescent="0.3">
      <c r="A12" s="5"/>
      <c r="B12" s="5"/>
      <c r="C12" s="5"/>
      <c r="D12" s="6"/>
      <c r="E12" s="7"/>
      <c r="F12" s="17">
        <v>10.199999999999999</v>
      </c>
      <c r="G12" s="18" t="s">
        <v>443</v>
      </c>
      <c r="H12" s="19"/>
      <c r="I12" s="20"/>
      <c r="J12" s="20"/>
      <c r="K12" s="32"/>
    </row>
    <row r="13" spans="1:13" x14ac:dyDescent="0.3">
      <c r="A13" s="5">
        <v>1</v>
      </c>
      <c r="B13" s="5"/>
      <c r="C13" s="5"/>
      <c r="D13" s="6">
        <v>1</v>
      </c>
      <c r="E13" s="7"/>
      <c r="F13" s="8" t="s">
        <v>282</v>
      </c>
      <c r="G13" s="10" t="s">
        <v>444</v>
      </c>
      <c r="H13" s="22">
        <v>4</v>
      </c>
      <c r="I13" s="40" t="s">
        <v>480</v>
      </c>
      <c r="J13" s="40">
        <f t="shared" ref="J13:J14" si="3">IF(I13="N",H13,0)</f>
        <v>0</v>
      </c>
      <c r="K13" s="31"/>
    </row>
    <row r="14" spans="1:13" x14ac:dyDescent="0.3">
      <c r="A14" s="5">
        <v>1</v>
      </c>
      <c r="B14" s="5"/>
      <c r="C14" s="5"/>
      <c r="D14" s="6">
        <v>1</v>
      </c>
      <c r="E14" s="7"/>
      <c r="F14" s="8" t="s">
        <v>283</v>
      </c>
      <c r="G14" s="10" t="s">
        <v>445</v>
      </c>
      <c r="H14" s="22">
        <v>4</v>
      </c>
      <c r="I14" s="40" t="s">
        <v>480</v>
      </c>
      <c r="J14" s="40">
        <f t="shared" si="3"/>
        <v>0</v>
      </c>
      <c r="K14" s="31"/>
    </row>
    <row r="15" spans="1:13" x14ac:dyDescent="0.3">
      <c r="A15" s="5"/>
      <c r="B15" s="5"/>
      <c r="C15" s="5"/>
      <c r="D15" s="6"/>
      <c r="E15" s="7"/>
      <c r="F15" s="17">
        <v>10.3</v>
      </c>
      <c r="G15" s="18" t="s">
        <v>449</v>
      </c>
      <c r="H15" s="19"/>
      <c r="I15" s="20"/>
      <c r="J15" s="20"/>
      <c r="K15" s="32"/>
    </row>
    <row r="16" spans="1:13" x14ac:dyDescent="0.3">
      <c r="A16" s="5">
        <v>1</v>
      </c>
      <c r="B16" s="5"/>
      <c r="C16" s="5">
        <v>1</v>
      </c>
      <c r="D16" s="6"/>
      <c r="E16" s="7"/>
      <c r="F16" s="8" t="s">
        <v>448</v>
      </c>
      <c r="G16" s="10" t="s">
        <v>450</v>
      </c>
      <c r="H16" s="22">
        <v>4</v>
      </c>
      <c r="I16" s="40" t="s">
        <v>480</v>
      </c>
      <c r="J16" s="40">
        <f t="shared" ref="J16" si="4">IF(I16="N",H16,0)</f>
        <v>0</v>
      </c>
      <c r="K16" s="31"/>
    </row>
    <row r="17" spans="1:11" x14ac:dyDescent="0.3">
      <c r="A17" s="5"/>
      <c r="B17" s="5"/>
      <c r="C17" s="5"/>
      <c r="D17" s="6"/>
      <c r="E17" s="7"/>
      <c r="F17" s="17">
        <v>10.4</v>
      </c>
      <c r="G17" s="18" t="s">
        <v>446</v>
      </c>
      <c r="H17" s="19"/>
      <c r="I17" s="20"/>
      <c r="J17" s="20"/>
      <c r="K17" s="32"/>
    </row>
    <row r="18" spans="1:11" x14ac:dyDescent="0.3">
      <c r="A18" s="5">
        <v>1</v>
      </c>
      <c r="B18" s="5">
        <v>1</v>
      </c>
      <c r="C18" s="5">
        <v>1</v>
      </c>
      <c r="D18" s="6">
        <v>1</v>
      </c>
      <c r="E18" s="7"/>
      <c r="F18" s="8" t="s">
        <v>284</v>
      </c>
      <c r="G18" s="10" t="s">
        <v>447</v>
      </c>
      <c r="H18" s="22">
        <v>4</v>
      </c>
      <c r="I18" s="40" t="s">
        <v>480</v>
      </c>
      <c r="J18" s="40">
        <f t="shared" ref="J18" si="5">IF(I18="N",H18,0)</f>
        <v>0</v>
      </c>
      <c r="K18" s="31"/>
    </row>
    <row r="19" spans="1:11" hidden="1" x14ac:dyDescent="0.3">
      <c r="I19" s="2">
        <v>72</v>
      </c>
      <c r="J19" s="2">
        <f>SUM(J6:J18)</f>
        <v>0</v>
      </c>
    </row>
    <row r="20" spans="1:11" hidden="1" x14ac:dyDescent="0.3">
      <c r="I20" s="2">
        <v>11</v>
      </c>
      <c r="J20" s="2">
        <f>COUNTIF(I5:I18,"-")</f>
        <v>11</v>
      </c>
    </row>
  </sheetData>
  <dataValidations count="1">
    <dataValidation type="list" allowBlank="1" showInputMessage="1" showErrorMessage="1" sqref="I16 I5:I11 I13:I14 I18" xr:uid="{00000000-0002-0000-0B00-000000000000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M19"/>
  <sheetViews>
    <sheetView workbookViewId="0">
      <selection activeCell="G22" sqref="G22"/>
    </sheetView>
  </sheetViews>
  <sheetFormatPr defaultColWidth="9.140625" defaultRowHeight="18.75" x14ac:dyDescent="0.3"/>
  <cols>
    <col min="1" max="3" width="3.7109375" style="11" bestFit="1" customWidth="1"/>
    <col min="4" max="4" width="3.7109375" style="2" bestFit="1" customWidth="1"/>
    <col min="5" max="5" width="2" style="2" customWidth="1"/>
    <col min="6" max="6" width="8.42578125" style="3" bestFit="1" customWidth="1"/>
    <col min="7" max="7" width="76" style="14" customWidth="1"/>
    <col min="8" max="8" width="3.7109375" style="12" bestFit="1" customWidth="1"/>
    <col min="9" max="9" width="6.85546875" style="2" customWidth="1"/>
    <col min="10" max="10" width="6.85546875" style="2" hidden="1" customWidth="1"/>
    <col min="11" max="11" width="47.85546875" style="27" customWidth="1"/>
    <col min="12" max="12" width="9.140625" style="2"/>
    <col min="13" max="13" width="0" style="2" hidden="1" customWidth="1"/>
    <col min="14" max="16384" width="9.140625" style="2"/>
  </cols>
  <sheetData>
    <row r="1" spans="1:13" x14ac:dyDescent="0.3">
      <c r="M1" s="2" t="s">
        <v>480</v>
      </c>
    </row>
    <row r="2" spans="1:13" ht="69" x14ac:dyDescent="0.3">
      <c r="A2" s="1" t="s">
        <v>18</v>
      </c>
      <c r="B2" s="1" t="s">
        <v>19</v>
      </c>
      <c r="C2" s="1" t="s">
        <v>20</v>
      </c>
      <c r="D2" s="1" t="s">
        <v>21</v>
      </c>
      <c r="G2" s="106" t="s">
        <v>548</v>
      </c>
      <c r="H2" s="15"/>
      <c r="M2" s="2" t="s">
        <v>478</v>
      </c>
    </row>
    <row r="3" spans="1:13" ht="60" x14ac:dyDescent="0.35">
      <c r="A3" s="5"/>
      <c r="B3" s="5"/>
      <c r="C3" s="5"/>
      <c r="D3" s="6"/>
      <c r="E3" s="7"/>
      <c r="F3" s="8">
        <v>9</v>
      </c>
      <c r="G3" s="9" t="s">
        <v>422</v>
      </c>
      <c r="H3" s="21" t="s">
        <v>39</v>
      </c>
      <c r="I3" s="16" t="s">
        <v>451</v>
      </c>
      <c r="J3" s="16"/>
      <c r="K3" s="29" t="s">
        <v>452</v>
      </c>
      <c r="M3" s="2" t="s">
        <v>479</v>
      </c>
    </row>
    <row r="4" spans="1:13" x14ac:dyDescent="0.3">
      <c r="A4" s="5"/>
      <c r="B4" s="5"/>
      <c r="C4" s="5"/>
      <c r="D4" s="6"/>
      <c r="E4" s="7"/>
      <c r="F4" s="17">
        <v>9.1</v>
      </c>
      <c r="G4" s="18" t="s">
        <v>423</v>
      </c>
      <c r="H4" s="19"/>
      <c r="I4" s="20"/>
      <c r="J4" s="20"/>
      <c r="K4" s="28"/>
      <c r="M4" s="2" t="s">
        <v>481</v>
      </c>
    </row>
    <row r="5" spans="1:13" x14ac:dyDescent="0.3">
      <c r="A5" s="5">
        <v>1</v>
      </c>
      <c r="B5" s="5"/>
      <c r="C5" s="5"/>
      <c r="D5" s="6">
        <v>1</v>
      </c>
      <c r="E5" s="7"/>
      <c r="F5" s="8" t="s">
        <v>265</v>
      </c>
      <c r="G5" s="10" t="s">
        <v>424</v>
      </c>
      <c r="H5" s="22">
        <v>8</v>
      </c>
      <c r="I5" s="40" t="s">
        <v>480</v>
      </c>
      <c r="J5" s="40">
        <f t="shared" ref="J5" si="0">IF(I5="N",H5,0)</f>
        <v>0</v>
      </c>
      <c r="K5" s="29"/>
    </row>
    <row r="6" spans="1:13" x14ac:dyDescent="0.3">
      <c r="A6" s="5">
        <v>1</v>
      </c>
      <c r="B6" s="5"/>
      <c r="C6" s="5"/>
      <c r="D6" s="6">
        <v>1</v>
      </c>
      <c r="E6" s="7"/>
      <c r="F6" s="8" t="s">
        <v>266</v>
      </c>
      <c r="G6" s="10" t="s">
        <v>547</v>
      </c>
      <c r="H6" s="22">
        <v>8</v>
      </c>
      <c r="I6" s="40" t="s">
        <v>480</v>
      </c>
      <c r="J6" s="40">
        <f t="shared" ref="J6:J8" si="1">IF(I6="N",H6,0)</f>
        <v>0</v>
      </c>
      <c r="K6" s="29"/>
    </row>
    <row r="7" spans="1:13" x14ac:dyDescent="0.3">
      <c r="A7" s="5">
        <v>1</v>
      </c>
      <c r="B7" s="5"/>
      <c r="C7" s="5"/>
      <c r="D7" s="6"/>
      <c r="E7" s="7"/>
      <c r="F7" s="8" t="s">
        <v>267</v>
      </c>
      <c r="G7" s="10" t="s">
        <v>425</v>
      </c>
      <c r="H7" s="22">
        <v>8</v>
      </c>
      <c r="I7" s="40" t="s">
        <v>480</v>
      </c>
      <c r="J7" s="40">
        <f t="shared" si="1"/>
        <v>0</v>
      </c>
      <c r="K7" s="31"/>
    </row>
    <row r="8" spans="1:13" x14ac:dyDescent="0.3">
      <c r="A8" s="5">
        <v>1</v>
      </c>
      <c r="B8" s="5"/>
      <c r="C8" s="5"/>
      <c r="D8" s="6">
        <v>1</v>
      </c>
      <c r="E8" s="7"/>
      <c r="F8" s="8" t="s">
        <v>268</v>
      </c>
      <c r="G8" s="10" t="s">
        <v>426</v>
      </c>
      <c r="H8" s="22">
        <v>8</v>
      </c>
      <c r="I8" s="40" t="s">
        <v>480</v>
      </c>
      <c r="J8" s="40">
        <f t="shared" si="1"/>
        <v>0</v>
      </c>
      <c r="K8" s="29"/>
    </row>
    <row r="9" spans="1:13" x14ac:dyDescent="0.3">
      <c r="A9" s="5"/>
      <c r="B9" s="5"/>
      <c r="C9" s="5"/>
      <c r="D9" s="6"/>
      <c r="E9" s="7"/>
      <c r="F9" s="17">
        <v>9.1999999999999993</v>
      </c>
      <c r="G9" s="18" t="s">
        <v>427</v>
      </c>
      <c r="H9" s="19"/>
      <c r="I9" s="20"/>
      <c r="J9" s="20"/>
      <c r="K9" s="28"/>
    </row>
    <row r="10" spans="1:13" x14ac:dyDescent="0.3">
      <c r="A10" s="5">
        <v>1</v>
      </c>
      <c r="B10" s="5">
        <v>1</v>
      </c>
      <c r="C10" s="5">
        <v>1</v>
      </c>
      <c r="D10" s="6">
        <v>1</v>
      </c>
      <c r="E10" s="7"/>
      <c r="F10" s="8" t="s">
        <v>269</v>
      </c>
      <c r="G10" s="10" t="s">
        <v>428</v>
      </c>
      <c r="H10" s="22">
        <v>8</v>
      </c>
      <c r="I10" s="40" t="s">
        <v>480</v>
      </c>
      <c r="J10" s="40">
        <f t="shared" ref="J10:J11" si="2">IF(I10="N",H10,0)</f>
        <v>0</v>
      </c>
      <c r="K10" s="29"/>
    </row>
    <row r="11" spans="1:13" x14ac:dyDescent="0.3">
      <c r="A11" s="5">
        <v>1</v>
      </c>
      <c r="B11" s="5"/>
      <c r="C11" s="5"/>
      <c r="D11" s="6">
        <v>1</v>
      </c>
      <c r="E11" s="7"/>
      <c r="F11" s="8" t="s">
        <v>270</v>
      </c>
      <c r="G11" s="10" t="s">
        <v>429</v>
      </c>
      <c r="H11" s="22">
        <v>8</v>
      </c>
      <c r="I11" s="40" t="s">
        <v>480</v>
      </c>
      <c r="J11" s="40">
        <f t="shared" si="2"/>
        <v>0</v>
      </c>
      <c r="K11" s="29"/>
    </row>
    <row r="12" spans="1:13" x14ac:dyDescent="0.3">
      <c r="A12" s="5"/>
      <c r="B12" s="5"/>
      <c r="C12" s="5"/>
      <c r="D12" s="6"/>
      <c r="E12" s="7"/>
      <c r="F12" s="17">
        <v>9.3000000000000007</v>
      </c>
      <c r="G12" s="18" t="s">
        <v>430</v>
      </c>
      <c r="H12" s="19"/>
      <c r="I12" s="20"/>
      <c r="J12" s="20"/>
      <c r="K12" s="28"/>
    </row>
    <row r="13" spans="1:13" x14ac:dyDescent="0.3">
      <c r="A13" s="5">
        <v>1</v>
      </c>
      <c r="B13" s="5"/>
      <c r="C13" s="5"/>
      <c r="D13" s="6">
        <v>1</v>
      </c>
      <c r="E13" s="7"/>
      <c r="F13" s="8" t="s">
        <v>271</v>
      </c>
      <c r="G13" s="10" t="s">
        <v>431</v>
      </c>
      <c r="H13" s="22">
        <v>4</v>
      </c>
      <c r="I13" s="40" t="s">
        <v>480</v>
      </c>
      <c r="J13" s="40">
        <f t="shared" ref="J13:J14" si="3">IF(I13="N",H13,0)</f>
        <v>0</v>
      </c>
      <c r="K13" s="29"/>
    </row>
    <row r="14" spans="1:13" x14ac:dyDescent="0.3">
      <c r="A14" s="5">
        <v>1</v>
      </c>
      <c r="B14" s="5"/>
      <c r="C14" s="5"/>
      <c r="D14" s="6">
        <v>1</v>
      </c>
      <c r="E14" s="7"/>
      <c r="F14" s="8" t="s">
        <v>272</v>
      </c>
      <c r="G14" s="10" t="s">
        <v>432</v>
      </c>
      <c r="H14" s="22">
        <v>4</v>
      </c>
      <c r="I14" s="40" t="s">
        <v>480</v>
      </c>
      <c r="J14" s="40">
        <f t="shared" si="3"/>
        <v>0</v>
      </c>
      <c r="K14" s="29"/>
    </row>
    <row r="15" spans="1:13" x14ac:dyDescent="0.3">
      <c r="A15" s="5"/>
      <c r="B15" s="5"/>
      <c r="C15" s="5"/>
      <c r="D15" s="6"/>
      <c r="E15" s="7"/>
      <c r="F15" s="17">
        <v>9.4</v>
      </c>
      <c r="G15" s="18" t="s">
        <v>433</v>
      </c>
      <c r="H15" s="19"/>
      <c r="I15" s="20"/>
      <c r="J15" s="20"/>
      <c r="K15" s="28"/>
    </row>
    <row r="16" spans="1:13" x14ac:dyDescent="0.3">
      <c r="A16" s="5">
        <v>1</v>
      </c>
      <c r="B16" s="5"/>
      <c r="C16" s="5">
        <v>1</v>
      </c>
      <c r="D16" s="6">
        <v>1</v>
      </c>
      <c r="E16" s="7"/>
      <c r="F16" s="8" t="s">
        <v>273</v>
      </c>
      <c r="G16" s="10" t="s">
        <v>434</v>
      </c>
      <c r="H16" s="22">
        <v>8</v>
      </c>
      <c r="I16" s="40" t="s">
        <v>480</v>
      </c>
      <c r="J16" s="40">
        <f t="shared" ref="J16:J17" si="4">IF(I16="N",H16,0)</f>
        <v>0</v>
      </c>
      <c r="K16" s="29"/>
    </row>
    <row r="17" spans="1:11" x14ac:dyDescent="0.3">
      <c r="A17" s="5">
        <v>1</v>
      </c>
      <c r="B17" s="5"/>
      <c r="C17" s="5">
        <v>1</v>
      </c>
      <c r="D17" s="6">
        <v>1</v>
      </c>
      <c r="E17" s="7"/>
      <c r="F17" s="8" t="s">
        <v>274</v>
      </c>
      <c r="G17" s="10" t="s">
        <v>435</v>
      </c>
      <c r="H17" s="22">
        <v>8</v>
      </c>
      <c r="I17" s="40" t="s">
        <v>480</v>
      </c>
      <c r="J17" s="40">
        <f t="shared" si="4"/>
        <v>0</v>
      </c>
      <c r="K17" s="29"/>
    </row>
    <row r="18" spans="1:11" hidden="1" x14ac:dyDescent="0.3">
      <c r="I18" s="2">
        <v>72</v>
      </c>
      <c r="J18" s="2">
        <f>SUM(J5:J17)</f>
        <v>0</v>
      </c>
    </row>
    <row r="19" spans="1:11" hidden="1" x14ac:dyDescent="0.3">
      <c r="I19" s="2">
        <v>10</v>
      </c>
      <c r="J19" s="2">
        <f>COUNTIF(I5:I17,"-")</f>
        <v>10</v>
      </c>
    </row>
  </sheetData>
  <dataValidations count="1">
    <dataValidation type="list" allowBlank="1" showInputMessage="1" showErrorMessage="1" sqref="I5:I8 I10:I11 I13:I14 I16:I17" xr:uid="{00000000-0002-0000-0A00-000000000000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topLeftCell="A3" workbookViewId="0">
      <selection activeCell="D20" sqref="D20"/>
    </sheetView>
  </sheetViews>
  <sheetFormatPr defaultColWidth="9.140625" defaultRowHeight="14.25" x14ac:dyDescent="0.2"/>
  <cols>
    <col min="1" max="1" width="3.140625" style="60" bestFit="1" customWidth="1"/>
    <col min="2" max="2" width="9.7109375" style="61" customWidth="1"/>
    <col min="3" max="3" width="23" style="67" customWidth="1"/>
    <col min="4" max="4" width="46.42578125" style="67" customWidth="1"/>
    <col min="5" max="5" width="43.42578125" style="67" customWidth="1"/>
    <col min="6" max="6" width="12.28515625" style="67" customWidth="1"/>
    <col min="7" max="7" width="16.7109375" style="67" customWidth="1"/>
    <col min="8" max="16384" width="9.140625" style="61"/>
  </cols>
  <sheetData>
    <row r="1" spans="1:7" x14ac:dyDescent="0.2">
      <c r="B1" s="138" t="s">
        <v>474</v>
      </c>
      <c r="C1" s="138"/>
      <c r="D1" s="138"/>
      <c r="E1" s="138"/>
      <c r="F1" s="138"/>
      <c r="G1" s="138"/>
    </row>
    <row r="2" spans="1:7" x14ac:dyDescent="0.2">
      <c r="B2" s="139"/>
      <c r="C2" s="139"/>
      <c r="D2" s="139"/>
      <c r="E2" s="139"/>
      <c r="F2" s="139"/>
      <c r="G2" s="139"/>
    </row>
    <row r="3" spans="1:7" s="62" customFormat="1" ht="44.1" customHeight="1" thickBot="1" x14ac:dyDescent="0.3">
      <c r="B3" s="63" t="s">
        <v>469</v>
      </c>
      <c r="C3" s="63" t="s">
        <v>470</v>
      </c>
      <c r="D3" s="63" t="s">
        <v>471</v>
      </c>
      <c r="E3" s="63" t="s">
        <v>472</v>
      </c>
      <c r="F3" s="63" t="s">
        <v>456</v>
      </c>
      <c r="G3" s="63" t="s">
        <v>473</v>
      </c>
    </row>
    <row r="4" spans="1:7" ht="18" x14ac:dyDescent="0.25">
      <c r="A4" s="140" t="s">
        <v>475</v>
      </c>
      <c r="B4" s="64"/>
      <c r="C4" s="65"/>
      <c r="D4" s="65"/>
      <c r="E4" s="65"/>
      <c r="F4" s="65"/>
      <c r="G4" s="65"/>
    </row>
    <row r="5" spans="1:7" ht="18" x14ac:dyDescent="0.25">
      <c r="A5" s="141"/>
      <c r="B5" s="64"/>
      <c r="C5" s="65"/>
      <c r="D5" s="65"/>
      <c r="E5" s="65"/>
      <c r="F5" s="65"/>
      <c r="G5" s="65"/>
    </row>
    <row r="6" spans="1:7" ht="18.75" thickBot="1" x14ac:dyDescent="0.3">
      <c r="A6" s="142"/>
      <c r="B6" s="64"/>
      <c r="C6" s="65"/>
      <c r="D6" s="65"/>
      <c r="E6" s="65"/>
      <c r="F6" s="65"/>
      <c r="G6" s="65"/>
    </row>
    <row r="7" spans="1:7" s="62" customFormat="1" ht="47.25" thickBot="1" x14ac:dyDescent="0.3">
      <c r="B7" s="63" t="s">
        <v>469</v>
      </c>
      <c r="C7" s="63" t="s">
        <v>470</v>
      </c>
      <c r="D7" s="63" t="s">
        <v>471</v>
      </c>
      <c r="E7" s="63" t="s">
        <v>472</v>
      </c>
      <c r="F7" s="63" t="s">
        <v>456</v>
      </c>
      <c r="G7" s="63" t="s">
        <v>473</v>
      </c>
    </row>
    <row r="8" spans="1:7" ht="18" x14ac:dyDescent="0.25">
      <c r="A8" s="140" t="s">
        <v>476</v>
      </c>
      <c r="B8" s="64"/>
      <c r="C8" s="65"/>
      <c r="D8" s="65"/>
      <c r="E8" s="65"/>
      <c r="F8" s="65"/>
      <c r="G8" s="65"/>
    </row>
    <row r="9" spans="1:7" ht="18" x14ac:dyDescent="0.25">
      <c r="A9" s="141"/>
      <c r="B9" s="64"/>
      <c r="C9" s="65"/>
      <c r="D9" s="65"/>
      <c r="E9" s="65"/>
      <c r="F9" s="65"/>
      <c r="G9" s="65"/>
    </row>
    <row r="10" spans="1:7" ht="18.75" thickBot="1" x14ac:dyDescent="0.3">
      <c r="A10" s="142"/>
      <c r="B10" s="64"/>
      <c r="C10" s="65"/>
      <c r="D10" s="65"/>
      <c r="E10" s="65"/>
      <c r="F10" s="65"/>
      <c r="G10" s="65"/>
    </row>
    <row r="11" spans="1:7" s="62" customFormat="1" ht="47.25" thickBot="1" x14ac:dyDescent="0.3">
      <c r="B11" s="63" t="s">
        <v>469</v>
      </c>
      <c r="C11" s="63" t="s">
        <v>470</v>
      </c>
      <c r="D11" s="63" t="s">
        <v>471</v>
      </c>
      <c r="E11" s="63" t="s">
        <v>472</v>
      </c>
      <c r="F11" s="63" t="s">
        <v>456</v>
      </c>
      <c r="G11" s="63" t="s">
        <v>473</v>
      </c>
    </row>
    <row r="12" spans="1:7" ht="18" x14ac:dyDescent="0.25">
      <c r="A12" s="140" t="s">
        <v>477</v>
      </c>
      <c r="B12" s="66"/>
      <c r="C12" s="65"/>
      <c r="D12" s="65"/>
      <c r="E12" s="65"/>
      <c r="F12" s="65"/>
      <c r="G12" s="65"/>
    </row>
    <row r="13" spans="1:7" ht="18" x14ac:dyDescent="0.25">
      <c r="A13" s="143"/>
      <c r="B13" s="66"/>
      <c r="C13" s="65"/>
      <c r="D13" s="65"/>
      <c r="E13" s="65"/>
      <c r="F13" s="65"/>
      <c r="G13" s="65"/>
    </row>
    <row r="14" spans="1:7" ht="18" x14ac:dyDescent="0.25">
      <c r="A14" s="143"/>
      <c r="B14" s="66"/>
      <c r="C14" s="65"/>
      <c r="D14" s="65"/>
      <c r="E14" s="65"/>
      <c r="F14" s="65"/>
      <c r="G14" s="65"/>
    </row>
    <row r="15" spans="1:7" ht="18" x14ac:dyDescent="0.25">
      <c r="A15" s="143"/>
      <c r="B15" s="66"/>
      <c r="C15" s="65"/>
      <c r="D15" s="65"/>
      <c r="E15" s="65"/>
      <c r="F15" s="65"/>
      <c r="G15" s="65"/>
    </row>
    <row r="16" spans="1:7" ht="18" x14ac:dyDescent="0.25">
      <c r="A16" s="143"/>
      <c r="B16" s="66"/>
      <c r="C16" s="65"/>
      <c r="D16" s="65"/>
      <c r="E16" s="65"/>
      <c r="F16" s="65"/>
      <c r="G16" s="65"/>
    </row>
    <row r="17" spans="1:7" ht="18" x14ac:dyDescent="0.25">
      <c r="A17" s="141"/>
      <c r="B17" s="66"/>
      <c r="C17" s="65"/>
      <c r="D17" s="65"/>
      <c r="E17" s="65"/>
      <c r="F17" s="65"/>
      <c r="G17" s="65"/>
    </row>
    <row r="18" spans="1:7" ht="18.75" thickBot="1" x14ac:dyDescent="0.3">
      <c r="A18" s="142"/>
      <c r="B18" s="66"/>
      <c r="C18" s="65"/>
      <c r="D18" s="65"/>
      <c r="E18" s="65"/>
      <c r="F18" s="65"/>
      <c r="G18" s="65"/>
    </row>
  </sheetData>
  <mergeCells count="4">
    <mergeCell ref="B1:G2"/>
    <mergeCell ref="A4:A6"/>
    <mergeCell ref="A8:A10"/>
    <mergeCell ref="A12:A1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M16"/>
  <sheetViews>
    <sheetView workbookViewId="0">
      <selection activeCell="F5" sqref="F5:H6"/>
    </sheetView>
  </sheetViews>
  <sheetFormatPr defaultColWidth="9.140625" defaultRowHeight="18" x14ac:dyDescent="0.25"/>
  <cols>
    <col min="1" max="3" width="3.7109375" style="68" bestFit="1" customWidth="1"/>
    <col min="4" max="4" width="3.7109375" style="61" bestFit="1" customWidth="1"/>
    <col min="5" max="5" width="2" style="61" customWidth="1"/>
    <col min="6" max="6" width="7" style="69" bestFit="1" customWidth="1"/>
    <col min="7" max="7" width="76" style="70" customWidth="1"/>
    <col min="8" max="8" width="3.7109375" style="71" bestFit="1" customWidth="1"/>
    <col min="9" max="9" width="7" style="61" customWidth="1"/>
    <col min="10" max="10" width="3.7109375" style="61" hidden="1" customWidth="1"/>
    <col min="11" max="11" width="47.42578125" style="72" customWidth="1"/>
    <col min="12" max="12" width="9.140625" style="61"/>
    <col min="13" max="13" width="0" style="61" hidden="1" customWidth="1"/>
    <col min="14" max="16384" width="9.140625" style="61"/>
  </cols>
  <sheetData>
    <row r="1" spans="1:13" x14ac:dyDescent="0.25">
      <c r="M1" s="61" t="s">
        <v>480</v>
      </c>
    </row>
    <row r="2" spans="1:13" ht="72" x14ac:dyDescent="0.25">
      <c r="A2" s="73" t="s">
        <v>18</v>
      </c>
      <c r="B2" s="73" t="s">
        <v>19</v>
      </c>
      <c r="C2" s="73" t="s">
        <v>20</v>
      </c>
      <c r="D2" s="73" t="s">
        <v>21</v>
      </c>
      <c r="G2" s="89" t="s">
        <v>486</v>
      </c>
      <c r="H2" s="74"/>
      <c r="M2" s="61" t="s">
        <v>478</v>
      </c>
    </row>
    <row r="3" spans="1:13" ht="69.75" customHeight="1" x14ac:dyDescent="0.3">
      <c r="A3" s="75"/>
      <c r="B3" s="75"/>
      <c r="C3" s="75"/>
      <c r="D3" s="76"/>
      <c r="F3" s="90">
        <v>1</v>
      </c>
      <c r="G3" s="91" t="s">
        <v>2</v>
      </c>
      <c r="H3" s="77" t="s">
        <v>39</v>
      </c>
      <c r="I3" s="78" t="s">
        <v>451</v>
      </c>
      <c r="J3" s="78"/>
      <c r="K3" s="79" t="s">
        <v>452</v>
      </c>
      <c r="M3" s="61" t="s">
        <v>479</v>
      </c>
    </row>
    <row r="4" spans="1:13" ht="36" x14ac:dyDescent="0.25">
      <c r="A4" s="75"/>
      <c r="B4" s="75"/>
      <c r="C4" s="75"/>
      <c r="D4" s="76"/>
      <c r="F4" s="92">
        <v>1.1000000000000001</v>
      </c>
      <c r="G4" s="93" t="s">
        <v>3</v>
      </c>
      <c r="H4" s="80"/>
      <c r="I4" s="81"/>
      <c r="J4" s="81"/>
      <c r="K4" s="82"/>
      <c r="M4" s="61" t="s">
        <v>481</v>
      </c>
    </row>
    <row r="5" spans="1:13" ht="47.25" customHeight="1" x14ac:dyDescent="0.25">
      <c r="A5" s="75"/>
      <c r="B5" s="75"/>
      <c r="C5" s="75"/>
      <c r="D5" s="76">
        <v>1</v>
      </c>
      <c r="F5" s="90" t="s">
        <v>0</v>
      </c>
      <c r="G5" s="94" t="s">
        <v>4</v>
      </c>
      <c r="H5" s="83">
        <v>30</v>
      </c>
      <c r="I5" s="84" t="s">
        <v>480</v>
      </c>
      <c r="J5" s="84">
        <f>IF(I5="N",H5,0)</f>
        <v>0</v>
      </c>
      <c r="K5" s="85"/>
    </row>
    <row r="6" spans="1:13" ht="43.5" x14ac:dyDescent="0.25">
      <c r="A6" s="75"/>
      <c r="B6" s="75"/>
      <c r="C6" s="75"/>
      <c r="D6" s="76">
        <v>1</v>
      </c>
      <c r="F6" s="90" t="s">
        <v>1</v>
      </c>
      <c r="G6" s="94" t="s">
        <v>5</v>
      </c>
      <c r="H6" s="83">
        <v>30</v>
      </c>
      <c r="I6" s="112" t="s">
        <v>480</v>
      </c>
      <c r="J6" s="84">
        <f t="shared" ref="J6" si="0">IF(I6="N",H6,0)</f>
        <v>0</v>
      </c>
      <c r="K6" s="86"/>
    </row>
    <row r="7" spans="1:13" ht="36" x14ac:dyDescent="0.25">
      <c r="A7" s="75"/>
      <c r="B7" s="75"/>
      <c r="C7" s="75"/>
      <c r="D7" s="76"/>
      <c r="F7" s="92">
        <v>1.2</v>
      </c>
      <c r="G7" s="93" t="s">
        <v>14</v>
      </c>
      <c r="H7" s="80"/>
      <c r="I7" s="81"/>
      <c r="J7" s="81"/>
      <c r="K7" s="82"/>
    </row>
    <row r="8" spans="1:13" ht="72" x14ac:dyDescent="0.25">
      <c r="A8" s="75">
        <v>1</v>
      </c>
      <c r="B8" s="75"/>
      <c r="C8" s="75"/>
      <c r="D8" s="76">
        <v>1</v>
      </c>
      <c r="F8" s="90" t="s">
        <v>6</v>
      </c>
      <c r="G8" s="94" t="s">
        <v>9</v>
      </c>
      <c r="H8" s="83">
        <v>2</v>
      </c>
      <c r="I8" s="112" t="s">
        <v>480</v>
      </c>
      <c r="J8" s="84">
        <f t="shared" ref="J8:J10" si="1">IF(I8="N",H8,0)</f>
        <v>0</v>
      </c>
      <c r="K8" s="144"/>
    </row>
    <row r="9" spans="1:13" ht="43.5" x14ac:dyDescent="0.25">
      <c r="A9" s="75">
        <v>1</v>
      </c>
      <c r="B9" s="75"/>
      <c r="C9" s="75"/>
      <c r="D9" s="76">
        <v>1</v>
      </c>
      <c r="F9" s="90" t="s">
        <v>7</v>
      </c>
      <c r="G9" s="94" t="s">
        <v>10</v>
      </c>
      <c r="H9" s="83">
        <v>2</v>
      </c>
      <c r="I9" s="112" t="s">
        <v>480</v>
      </c>
      <c r="J9" s="84">
        <f t="shared" si="1"/>
        <v>0</v>
      </c>
      <c r="K9" s="145"/>
    </row>
    <row r="10" spans="1:13" ht="29.25" x14ac:dyDescent="0.25">
      <c r="A10" s="75">
        <v>1</v>
      </c>
      <c r="B10" s="75"/>
      <c r="C10" s="75"/>
      <c r="D10" s="76">
        <v>1</v>
      </c>
      <c r="F10" s="90" t="s">
        <v>8</v>
      </c>
      <c r="G10" s="94" t="s">
        <v>11</v>
      </c>
      <c r="H10" s="83">
        <v>2</v>
      </c>
      <c r="I10" s="112" t="s">
        <v>480</v>
      </c>
      <c r="J10" s="84">
        <f t="shared" si="1"/>
        <v>0</v>
      </c>
      <c r="K10" s="87"/>
    </row>
    <row r="11" spans="1:13" ht="36" x14ac:dyDescent="0.25">
      <c r="A11" s="75"/>
      <c r="B11" s="75"/>
      <c r="C11" s="75"/>
      <c r="D11" s="76"/>
      <c r="F11" s="92">
        <v>1.3</v>
      </c>
      <c r="G11" s="93" t="s">
        <v>15</v>
      </c>
      <c r="H11" s="80"/>
      <c r="I11" s="81"/>
      <c r="J11" s="81"/>
      <c r="K11" s="82"/>
    </row>
    <row r="12" spans="1:13" x14ac:dyDescent="0.25">
      <c r="A12" s="75"/>
      <c r="B12" s="75"/>
      <c r="C12" s="75"/>
      <c r="D12" s="76">
        <v>1</v>
      </c>
      <c r="F12" s="90" t="s">
        <v>12</v>
      </c>
      <c r="G12" s="94" t="s">
        <v>16</v>
      </c>
      <c r="H12" s="83">
        <v>2</v>
      </c>
      <c r="I12" s="112" t="s">
        <v>480</v>
      </c>
      <c r="J12" s="84">
        <f t="shared" ref="J12:J13" si="2">IF(I12="N",H12,0)</f>
        <v>0</v>
      </c>
      <c r="K12" s="86"/>
    </row>
    <row r="13" spans="1:13" ht="29.25" x14ac:dyDescent="0.25">
      <c r="A13" s="75"/>
      <c r="B13" s="75"/>
      <c r="C13" s="75"/>
      <c r="D13" s="76">
        <v>1</v>
      </c>
      <c r="F13" s="90" t="s">
        <v>13</v>
      </c>
      <c r="G13" s="94" t="s">
        <v>17</v>
      </c>
      <c r="H13" s="83">
        <v>2</v>
      </c>
      <c r="I13" s="112" t="s">
        <v>480</v>
      </c>
      <c r="J13" s="84">
        <f t="shared" si="2"/>
        <v>0</v>
      </c>
      <c r="K13" s="88"/>
    </row>
    <row r="14" spans="1:13" hidden="1" x14ac:dyDescent="0.25">
      <c r="I14" s="61">
        <v>70</v>
      </c>
      <c r="J14" s="61">
        <f>SUM(J5:J13)</f>
        <v>0</v>
      </c>
    </row>
    <row r="15" spans="1:13" hidden="1" x14ac:dyDescent="0.25">
      <c r="I15" s="61">
        <v>7</v>
      </c>
      <c r="J15" s="61">
        <f>COUNTIF(I5:I13,"-")</f>
        <v>7</v>
      </c>
    </row>
    <row r="16" spans="1:13" hidden="1" x14ac:dyDescent="0.25">
      <c r="J16" s="61">
        <v>7</v>
      </c>
    </row>
  </sheetData>
  <mergeCells count="1">
    <mergeCell ref="K8:K9"/>
  </mergeCells>
  <dataValidations count="1">
    <dataValidation type="list" allowBlank="1" showInputMessage="1" showErrorMessage="1" sqref="I8:I10 I5:I6 I12:I13" xr:uid="{00000000-0002-0000-0200-000000000000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2D95-A641-44EB-AB91-520EFAA829DF}">
  <sheetPr>
    <tabColor rgb="FFFFC000"/>
  </sheetPr>
  <dimension ref="B3:C8"/>
  <sheetViews>
    <sheetView workbookViewId="0">
      <selection activeCell="B19" sqref="B19"/>
    </sheetView>
  </sheetViews>
  <sheetFormatPr defaultRowHeight="15" x14ac:dyDescent="0.25"/>
  <cols>
    <col min="2" max="2" width="72.140625" customWidth="1"/>
  </cols>
  <sheetData>
    <row r="3" spans="2:3" x14ac:dyDescent="0.25">
      <c r="B3" s="94" t="s">
        <v>4</v>
      </c>
      <c r="C3" s="83">
        <v>30</v>
      </c>
    </row>
    <row r="4" spans="2:3" ht="43.5" x14ac:dyDescent="0.25">
      <c r="B4" s="94" t="s">
        <v>5</v>
      </c>
      <c r="C4" s="83">
        <v>30</v>
      </c>
    </row>
    <row r="5" spans="2:3" ht="30" x14ac:dyDescent="0.25">
      <c r="B5" s="10" t="s">
        <v>498</v>
      </c>
      <c r="C5" s="22">
        <v>30</v>
      </c>
    </row>
    <row r="6" spans="2:3" x14ac:dyDescent="0.25">
      <c r="B6" s="10" t="s">
        <v>63</v>
      </c>
      <c r="C6" s="22">
        <v>30</v>
      </c>
    </row>
    <row r="7" spans="2:3" ht="30" x14ac:dyDescent="0.25">
      <c r="B7" s="10" t="s">
        <v>499</v>
      </c>
      <c r="C7" s="22">
        <v>30</v>
      </c>
    </row>
    <row r="8" spans="2:3" ht="30" x14ac:dyDescent="0.25">
      <c r="B8" s="10" t="s">
        <v>71</v>
      </c>
      <c r="C8" s="22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O63"/>
  <sheetViews>
    <sheetView topLeftCell="A19" zoomScale="130" zoomScaleNormal="130" workbookViewId="0">
      <selection activeCell="G36" sqref="G36:H37"/>
    </sheetView>
  </sheetViews>
  <sheetFormatPr defaultColWidth="9.140625" defaultRowHeight="18.75" x14ac:dyDescent="0.3"/>
  <cols>
    <col min="1" max="3" width="3.7109375" style="11" bestFit="1" customWidth="1"/>
    <col min="4" max="4" width="3.7109375" style="2" bestFit="1" customWidth="1"/>
    <col min="5" max="5" width="2" style="2" customWidth="1"/>
    <col min="6" max="6" width="8.42578125" style="3" bestFit="1" customWidth="1"/>
    <col min="7" max="7" width="76" style="4" customWidth="1"/>
    <col min="8" max="8" width="3.7109375" style="12" bestFit="1" customWidth="1"/>
    <col min="9" max="9" width="10.42578125" customWidth="1"/>
    <col min="10" max="10" width="9.140625" hidden="1" customWidth="1"/>
    <col min="11" max="11" width="40" style="35" customWidth="1"/>
    <col min="12" max="12" width="8.85546875" customWidth="1"/>
    <col min="13" max="13" width="8.85546875" hidden="1" customWidth="1"/>
    <col min="14" max="15" width="8.85546875" customWidth="1"/>
    <col min="16" max="16384" width="9.140625" style="2"/>
  </cols>
  <sheetData>
    <row r="1" spans="1:15" x14ac:dyDescent="0.3">
      <c r="M1" s="2" t="s">
        <v>480</v>
      </c>
      <c r="N1" s="2"/>
    </row>
    <row r="2" spans="1:15" ht="69" x14ac:dyDescent="0.3">
      <c r="A2" s="1" t="s">
        <v>18</v>
      </c>
      <c r="B2" s="1" t="s">
        <v>19</v>
      </c>
      <c r="C2" s="1" t="s">
        <v>20</v>
      </c>
      <c r="D2" s="1" t="s">
        <v>21</v>
      </c>
      <c r="H2" s="15"/>
      <c r="I2" s="2"/>
      <c r="J2" s="2"/>
      <c r="K2" s="30"/>
      <c r="L2" s="2"/>
      <c r="M2" s="2" t="s">
        <v>478</v>
      </c>
      <c r="N2" s="2"/>
      <c r="O2" s="2"/>
    </row>
    <row r="3" spans="1:15" ht="63.75" customHeight="1" x14ac:dyDescent="0.35">
      <c r="A3" s="5"/>
      <c r="B3" s="5"/>
      <c r="C3" s="5"/>
      <c r="D3" s="6"/>
      <c r="E3" s="7"/>
      <c r="F3" s="8">
        <v>2</v>
      </c>
      <c r="G3" s="9" t="s">
        <v>22</v>
      </c>
      <c r="H3" s="21" t="s">
        <v>39</v>
      </c>
      <c r="I3" s="16" t="s">
        <v>451</v>
      </c>
      <c r="J3" s="16"/>
      <c r="K3" s="31" t="s">
        <v>452</v>
      </c>
      <c r="L3" s="2"/>
      <c r="M3" s="2" t="s">
        <v>479</v>
      </c>
      <c r="N3" s="2"/>
      <c r="O3" s="2"/>
    </row>
    <row r="4" spans="1:15" ht="37.5" x14ac:dyDescent="0.3">
      <c r="A4" s="5"/>
      <c r="B4" s="5"/>
      <c r="C4" s="5"/>
      <c r="D4" s="6"/>
      <c r="E4" s="7"/>
      <c r="F4" s="17">
        <v>2.1</v>
      </c>
      <c r="G4" s="18" t="s">
        <v>487</v>
      </c>
      <c r="H4" s="19"/>
      <c r="I4" s="20"/>
      <c r="J4" s="20"/>
      <c r="K4" s="32"/>
      <c r="L4" s="2"/>
      <c r="M4" s="2" t="s">
        <v>481</v>
      </c>
      <c r="N4" s="2"/>
      <c r="O4" s="2"/>
    </row>
    <row r="5" spans="1:15" x14ac:dyDescent="0.3">
      <c r="A5" s="5">
        <v>1</v>
      </c>
      <c r="B5" s="5"/>
      <c r="C5" s="5"/>
      <c r="D5" s="6">
        <v>1</v>
      </c>
      <c r="E5" s="7"/>
      <c r="F5" s="8" t="s">
        <v>23</v>
      </c>
      <c r="G5" s="10" t="s">
        <v>488</v>
      </c>
      <c r="H5" s="22">
        <v>8</v>
      </c>
      <c r="I5" s="112" t="s">
        <v>480</v>
      </c>
      <c r="J5" s="40">
        <f>IF(I5="N",H5,0)</f>
        <v>0</v>
      </c>
      <c r="K5" s="31"/>
      <c r="L5" s="2"/>
      <c r="M5" s="2"/>
      <c r="N5" s="2"/>
      <c r="O5" s="2"/>
    </row>
    <row r="6" spans="1:15" ht="37.5" x14ac:dyDescent="0.3">
      <c r="A6" s="5"/>
      <c r="B6" s="5"/>
      <c r="C6" s="5"/>
      <c r="D6" s="6"/>
      <c r="E6" s="7"/>
      <c r="F6" s="17">
        <v>2.2000000000000002</v>
      </c>
      <c r="G6" s="18" t="s">
        <v>489</v>
      </c>
      <c r="H6" s="19"/>
      <c r="I6" s="20"/>
      <c r="J6" s="20"/>
      <c r="K6" s="32"/>
      <c r="L6" s="2"/>
      <c r="M6" s="2"/>
      <c r="N6" s="2"/>
      <c r="O6" s="2"/>
    </row>
    <row r="7" spans="1:15" ht="30.75" x14ac:dyDescent="0.3">
      <c r="A7" s="5">
        <v>1</v>
      </c>
      <c r="B7" s="5"/>
      <c r="C7" s="5"/>
      <c r="D7" s="6">
        <v>1</v>
      </c>
      <c r="E7" s="7"/>
      <c r="F7" s="8" t="s">
        <v>24</v>
      </c>
      <c r="G7" s="10" t="s">
        <v>490</v>
      </c>
      <c r="H7" s="22">
        <v>8</v>
      </c>
      <c r="I7" s="112" t="s">
        <v>480</v>
      </c>
      <c r="J7" s="40">
        <f t="shared" ref="J7:J10" si="0">IF(I7="N",H7,0)</f>
        <v>0</v>
      </c>
      <c r="K7" s="31"/>
      <c r="L7" s="2"/>
      <c r="M7" s="2"/>
      <c r="N7" s="2"/>
      <c r="O7" s="2"/>
    </row>
    <row r="8" spans="1:15" ht="30.75" x14ac:dyDescent="0.3">
      <c r="A8" s="5">
        <v>1</v>
      </c>
      <c r="B8" s="5"/>
      <c r="C8" s="5"/>
      <c r="D8" s="6">
        <v>1</v>
      </c>
      <c r="E8" s="7"/>
      <c r="F8" s="8" t="s">
        <v>25</v>
      </c>
      <c r="G8" s="10" t="s">
        <v>28</v>
      </c>
      <c r="H8" s="22">
        <v>8</v>
      </c>
      <c r="I8" s="112" t="s">
        <v>480</v>
      </c>
      <c r="J8" s="40">
        <f t="shared" si="0"/>
        <v>0</v>
      </c>
      <c r="K8" s="31"/>
      <c r="L8" s="2"/>
      <c r="M8" s="2"/>
      <c r="N8" s="2"/>
      <c r="O8" s="2"/>
    </row>
    <row r="9" spans="1:15" ht="30.75" x14ac:dyDescent="0.3">
      <c r="A9" s="5">
        <v>1</v>
      </c>
      <c r="B9" s="5"/>
      <c r="C9" s="5"/>
      <c r="D9" s="6">
        <v>1</v>
      </c>
      <c r="E9" s="7"/>
      <c r="F9" s="8" t="s">
        <v>26</v>
      </c>
      <c r="G9" s="10" t="s">
        <v>491</v>
      </c>
      <c r="H9" s="22">
        <v>8</v>
      </c>
      <c r="I9" s="112" t="s">
        <v>480</v>
      </c>
      <c r="J9" s="40">
        <f t="shared" si="0"/>
        <v>0</v>
      </c>
      <c r="K9" s="31"/>
      <c r="L9" s="2"/>
      <c r="M9" s="2"/>
      <c r="N9" s="2"/>
      <c r="O9" s="2"/>
    </row>
    <row r="10" spans="1:15" ht="45.75" x14ac:dyDescent="0.3">
      <c r="A10" s="5">
        <v>1</v>
      </c>
      <c r="B10" s="5"/>
      <c r="C10" s="5"/>
      <c r="D10" s="6">
        <v>1</v>
      </c>
      <c r="E10" s="7"/>
      <c r="F10" s="8" t="s">
        <v>27</v>
      </c>
      <c r="G10" s="10" t="s">
        <v>492</v>
      </c>
      <c r="H10" s="22">
        <v>8</v>
      </c>
      <c r="I10" s="112" t="s">
        <v>480</v>
      </c>
      <c r="J10" s="40">
        <f t="shared" si="0"/>
        <v>0</v>
      </c>
      <c r="K10" s="31"/>
      <c r="L10" s="2"/>
      <c r="M10" s="2"/>
      <c r="N10" s="2"/>
      <c r="O10" s="2"/>
    </row>
    <row r="11" spans="1:15" ht="56.25" x14ac:dyDescent="0.3">
      <c r="A11" s="5"/>
      <c r="B11" s="5"/>
      <c r="C11" s="5"/>
      <c r="D11" s="6"/>
      <c r="E11" s="7"/>
      <c r="F11" s="95">
        <v>2.2999999999999998</v>
      </c>
      <c r="G11" s="96" t="s">
        <v>29</v>
      </c>
      <c r="H11" s="19"/>
      <c r="I11" s="20"/>
      <c r="J11" s="20"/>
      <c r="K11" s="32"/>
      <c r="L11" s="2"/>
      <c r="M11" s="2"/>
      <c r="N11" s="2"/>
      <c r="O11" s="2"/>
    </row>
    <row r="12" spans="1:15" ht="30.75" x14ac:dyDescent="0.3">
      <c r="A12" s="5">
        <v>1</v>
      </c>
      <c r="B12" s="5"/>
      <c r="C12" s="5"/>
      <c r="D12" s="6">
        <v>1</v>
      </c>
      <c r="E12" s="7"/>
      <c r="F12" s="97" t="s">
        <v>30</v>
      </c>
      <c r="G12" s="98" t="s">
        <v>32</v>
      </c>
      <c r="H12" s="22">
        <v>4</v>
      </c>
      <c r="I12" s="112" t="s">
        <v>480</v>
      </c>
      <c r="J12" s="40">
        <f t="shared" ref="J12:J13" si="1">IF(I12="N",H12,0)</f>
        <v>0</v>
      </c>
      <c r="K12" s="31"/>
      <c r="L12" s="2"/>
      <c r="M12" s="2"/>
      <c r="N12" s="2"/>
      <c r="O12" s="2"/>
    </row>
    <row r="13" spans="1:15" x14ac:dyDescent="0.3">
      <c r="A13" s="5">
        <v>1</v>
      </c>
      <c r="B13" s="5"/>
      <c r="C13" s="5"/>
      <c r="D13" s="6">
        <v>1</v>
      </c>
      <c r="E13" s="7"/>
      <c r="F13" s="97" t="s">
        <v>31</v>
      </c>
      <c r="G13" s="98" t="s">
        <v>33</v>
      </c>
      <c r="H13" s="22">
        <v>4</v>
      </c>
      <c r="I13" s="112" t="s">
        <v>480</v>
      </c>
      <c r="J13" s="40">
        <f t="shared" si="1"/>
        <v>0</v>
      </c>
      <c r="K13" s="31"/>
      <c r="L13" s="2"/>
      <c r="M13" s="2"/>
      <c r="N13" s="2"/>
      <c r="O13" s="2"/>
    </row>
    <row r="14" spans="1:15" x14ac:dyDescent="0.3">
      <c r="A14" s="5"/>
      <c r="B14" s="5"/>
      <c r="C14" s="5"/>
      <c r="D14" s="6"/>
      <c r="E14" s="7"/>
      <c r="F14" s="17">
        <v>2.4</v>
      </c>
      <c r="G14" s="18" t="s">
        <v>34</v>
      </c>
      <c r="H14" s="19"/>
      <c r="I14" s="20"/>
      <c r="J14" s="20"/>
      <c r="K14" s="32"/>
      <c r="L14" s="2"/>
      <c r="M14" s="2"/>
      <c r="N14" s="2"/>
      <c r="O14" s="2"/>
    </row>
    <row r="15" spans="1:15" ht="30.75" x14ac:dyDescent="0.3">
      <c r="A15" s="5">
        <v>1</v>
      </c>
      <c r="B15" s="5">
        <v>1</v>
      </c>
      <c r="C15" s="5"/>
      <c r="D15" s="6">
        <v>1</v>
      </c>
      <c r="E15" s="7"/>
      <c r="F15" s="8" t="s">
        <v>35</v>
      </c>
      <c r="G15" s="10" t="s">
        <v>494</v>
      </c>
      <c r="H15" s="22">
        <v>2</v>
      </c>
      <c r="I15" s="112" t="s">
        <v>480</v>
      </c>
      <c r="J15" s="40">
        <f t="shared" ref="J15:J19" si="2">IF(I15="N",H15,0)</f>
        <v>0</v>
      </c>
      <c r="K15" s="31"/>
      <c r="L15" s="2"/>
      <c r="M15" s="2"/>
      <c r="N15" s="2"/>
      <c r="O15" s="2"/>
    </row>
    <row r="16" spans="1:15" x14ac:dyDescent="0.3">
      <c r="A16" s="5">
        <v>1</v>
      </c>
      <c r="B16" s="5"/>
      <c r="C16" s="5"/>
      <c r="D16" s="6">
        <v>1</v>
      </c>
      <c r="E16" s="7"/>
      <c r="F16" s="8" t="s">
        <v>36</v>
      </c>
      <c r="G16" s="10" t="s">
        <v>40</v>
      </c>
      <c r="H16" s="22">
        <v>2</v>
      </c>
      <c r="I16" s="112" t="s">
        <v>480</v>
      </c>
      <c r="J16" s="40">
        <f t="shared" si="2"/>
        <v>0</v>
      </c>
      <c r="K16" s="31"/>
      <c r="L16" s="2"/>
      <c r="M16" s="2"/>
      <c r="N16" s="2"/>
      <c r="O16" s="2"/>
    </row>
    <row r="17" spans="1:15" x14ac:dyDescent="0.3">
      <c r="A17" s="5">
        <v>1</v>
      </c>
      <c r="B17" s="5"/>
      <c r="C17" s="5"/>
      <c r="D17" s="6">
        <v>1</v>
      </c>
      <c r="E17" s="7"/>
      <c r="F17" s="8" t="s">
        <v>37</v>
      </c>
      <c r="G17" s="10" t="s">
        <v>41</v>
      </c>
      <c r="H17" s="22">
        <v>2</v>
      </c>
      <c r="I17" s="112" t="s">
        <v>480</v>
      </c>
      <c r="J17" s="40">
        <f t="shared" si="2"/>
        <v>0</v>
      </c>
      <c r="K17" s="31"/>
      <c r="L17" s="2"/>
      <c r="M17" s="2"/>
      <c r="N17" s="2"/>
      <c r="O17" s="2"/>
    </row>
    <row r="18" spans="1:15" x14ac:dyDescent="0.3">
      <c r="A18" s="5"/>
      <c r="B18" s="5"/>
      <c r="C18" s="5"/>
      <c r="D18" s="6">
        <v>1</v>
      </c>
      <c r="E18" s="7"/>
      <c r="F18" s="8" t="s">
        <v>38</v>
      </c>
      <c r="G18" s="10" t="s">
        <v>42</v>
      </c>
      <c r="H18" s="22">
        <v>2</v>
      </c>
      <c r="I18" s="112" t="s">
        <v>480</v>
      </c>
      <c r="J18" s="40">
        <f t="shared" si="2"/>
        <v>0</v>
      </c>
      <c r="K18" s="33"/>
      <c r="L18" s="2"/>
      <c r="M18" s="2"/>
      <c r="N18" s="2"/>
      <c r="O18" s="2"/>
    </row>
    <row r="19" spans="1:15" x14ac:dyDescent="0.3">
      <c r="A19" s="5"/>
      <c r="B19" s="5"/>
      <c r="C19" s="5"/>
      <c r="D19" s="6">
        <v>1</v>
      </c>
      <c r="E19" s="7"/>
      <c r="F19" s="8" t="s">
        <v>43</v>
      </c>
      <c r="G19" s="10" t="s">
        <v>44</v>
      </c>
      <c r="H19" s="22">
        <v>2</v>
      </c>
      <c r="I19" s="112" t="s">
        <v>480</v>
      </c>
      <c r="J19" s="40">
        <f t="shared" si="2"/>
        <v>0</v>
      </c>
      <c r="K19" s="33"/>
      <c r="L19" s="2"/>
      <c r="M19" s="2"/>
      <c r="N19" s="2"/>
      <c r="O19" s="2"/>
    </row>
    <row r="20" spans="1:15" x14ac:dyDescent="0.3">
      <c r="A20" s="5"/>
      <c r="B20" s="5"/>
      <c r="C20" s="5"/>
      <c r="D20" s="6"/>
      <c r="E20" s="7"/>
      <c r="F20" s="17">
        <v>2.5</v>
      </c>
      <c r="G20" s="18" t="s">
        <v>45</v>
      </c>
      <c r="H20" s="19"/>
      <c r="I20" s="20"/>
      <c r="J20" s="20"/>
      <c r="K20" s="32"/>
      <c r="L20" s="2"/>
      <c r="M20" s="2"/>
      <c r="N20" s="2"/>
      <c r="O20" s="2"/>
    </row>
    <row r="21" spans="1:15" ht="30.75" x14ac:dyDescent="0.3">
      <c r="A21" s="5">
        <v>1</v>
      </c>
      <c r="B21" s="5"/>
      <c r="C21" s="5"/>
      <c r="D21" s="6">
        <v>1</v>
      </c>
      <c r="E21" s="7"/>
      <c r="F21" s="8" t="s">
        <v>46</v>
      </c>
      <c r="G21" s="10" t="s">
        <v>48</v>
      </c>
      <c r="H21" s="22">
        <v>8</v>
      </c>
      <c r="I21" s="112" t="s">
        <v>480</v>
      </c>
      <c r="J21" s="40">
        <f t="shared" ref="J21:J22" si="3">IF(I21="N",H21,0)</f>
        <v>0</v>
      </c>
      <c r="K21" s="31"/>
      <c r="L21" s="2"/>
      <c r="M21" s="2"/>
      <c r="N21" s="2"/>
      <c r="O21" s="2"/>
    </row>
    <row r="22" spans="1:15" x14ac:dyDescent="0.3">
      <c r="A22" s="5"/>
      <c r="B22" s="5"/>
      <c r="C22" s="5"/>
      <c r="D22" s="6">
        <v>1</v>
      </c>
      <c r="E22" s="7"/>
      <c r="F22" s="8" t="s">
        <v>47</v>
      </c>
      <c r="G22" s="10" t="s">
        <v>49</v>
      </c>
      <c r="H22" s="22">
        <v>8</v>
      </c>
      <c r="I22" s="112" t="s">
        <v>480</v>
      </c>
      <c r="J22" s="40">
        <f t="shared" si="3"/>
        <v>0</v>
      </c>
      <c r="K22" s="33"/>
      <c r="L22" s="2"/>
      <c r="M22" s="2"/>
      <c r="N22" s="2"/>
      <c r="O22" s="2"/>
    </row>
    <row r="23" spans="1:15" x14ac:dyDescent="0.3">
      <c r="A23" s="5"/>
      <c r="B23" s="5"/>
      <c r="C23" s="5"/>
      <c r="D23" s="6"/>
      <c r="E23" s="7"/>
      <c r="F23" s="23">
        <v>2.6</v>
      </c>
      <c r="G23" s="24" t="s">
        <v>50</v>
      </c>
      <c r="H23" s="19"/>
      <c r="I23" s="20"/>
      <c r="J23" s="20"/>
      <c r="K23" s="34"/>
      <c r="L23" s="2"/>
      <c r="M23" s="2"/>
      <c r="N23" s="2"/>
      <c r="O23" s="2"/>
    </row>
    <row r="24" spans="1:15" x14ac:dyDescent="0.3">
      <c r="A24" s="5"/>
      <c r="B24" s="5"/>
      <c r="C24" s="5"/>
      <c r="D24" s="6"/>
      <c r="E24" s="7"/>
      <c r="F24" s="17">
        <v>2.7</v>
      </c>
      <c r="G24" s="18" t="s">
        <v>51</v>
      </c>
      <c r="H24" s="19"/>
      <c r="I24" s="20"/>
      <c r="J24" s="20"/>
      <c r="K24" s="32"/>
      <c r="L24" s="2"/>
      <c r="M24" s="2"/>
      <c r="N24" s="2"/>
      <c r="O24" s="2"/>
    </row>
    <row r="25" spans="1:15" x14ac:dyDescent="0.3">
      <c r="A25" s="5">
        <v>1</v>
      </c>
      <c r="B25" s="5"/>
      <c r="C25" s="5"/>
      <c r="D25" s="6"/>
      <c r="E25" s="7"/>
      <c r="F25" s="8" t="s">
        <v>52</v>
      </c>
      <c r="G25" s="10" t="s">
        <v>56</v>
      </c>
      <c r="H25" s="22">
        <v>8</v>
      </c>
      <c r="I25" s="112" t="s">
        <v>480</v>
      </c>
      <c r="J25" s="40">
        <f t="shared" ref="J25:J28" si="4">IF(I25="N",H25,0)</f>
        <v>0</v>
      </c>
      <c r="K25" s="31"/>
      <c r="L25" s="2"/>
      <c r="M25" s="2"/>
      <c r="N25" s="2"/>
      <c r="O25" s="2"/>
    </row>
    <row r="26" spans="1:15" x14ac:dyDescent="0.3">
      <c r="A26" s="5">
        <v>1</v>
      </c>
      <c r="B26" s="5"/>
      <c r="C26" s="5"/>
      <c r="D26" s="6">
        <v>1</v>
      </c>
      <c r="E26" s="7"/>
      <c r="F26" s="8" t="s">
        <v>53</v>
      </c>
      <c r="G26" s="10" t="s">
        <v>495</v>
      </c>
      <c r="H26" s="22">
        <v>8</v>
      </c>
      <c r="I26" s="112" t="s">
        <v>480</v>
      </c>
      <c r="J26" s="40">
        <f t="shared" si="4"/>
        <v>0</v>
      </c>
      <c r="K26" s="31"/>
      <c r="L26" s="2"/>
      <c r="M26" s="2"/>
      <c r="N26" s="2"/>
      <c r="O26" s="2"/>
    </row>
    <row r="27" spans="1:15" x14ac:dyDescent="0.3">
      <c r="A27" s="5">
        <v>1</v>
      </c>
      <c r="B27" s="5"/>
      <c r="C27" s="5"/>
      <c r="D27" s="6">
        <v>1</v>
      </c>
      <c r="E27" s="7"/>
      <c r="F27" s="8" t="s">
        <v>54</v>
      </c>
      <c r="G27" s="10" t="s">
        <v>496</v>
      </c>
      <c r="H27" s="22">
        <v>8</v>
      </c>
      <c r="I27" s="112" t="s">
        <v>480</v>
      </c>
      <c r="J27" s="40">
        <f t="shared" si="4"/>
        <v>0</v>
      </c>
      <c r="K27" s="31"/>
      <c r="L27" s="2"/>
      <c r="M27" s="2"/>
      <c r="N27" s="2"/>
      <c r="O27" s="2"/>
    </row>
    <row r="28" spans="1:15" x14ac:dyDescent="0.3">
      <c r="A28" s="5"/>
      <c r="B28" s="5"/>
      <c r="C28" s="5"/>
      <c r="D28" s="6">
        <v>1</v>
      </c>
      <c r="E28" s="7"/>
      <c r="F28" s="8" t="s">
        <v>55</v>
      </c>
      <c r="G28" s="10" t="s">
        <v>497</v>
      </c>
      <c r="H28" s="22">
        <v>8</v>
      </c>
      <c r="I28" s="112" t="s">
        <v>480</v>
      </c>
      <c r="J28" s="40">
        <f t="shared" si="4"/>
        <v>0</v>
      </c>
      <c r="K28" s="33"/>
      <c r="L28" s="2"/>
      <c r="M28" s="2"/>
      <c r="N28" s="2"/>
      <c r="O28" s="2"/>
    </row>
    <row r="29" spans="1:15" x14ac:dyDescent="0.3">
      <c r="A29" s="5"/>
      <c r="B29" s="5"/>
      <c r="C29" s="5"/>
      <c r="D29" s="6"/>
      <c r="E29" s="7"/>
      <c r="F29" s="17">
        <v>2.8</v>
      </c>
      <c r="G29" s="18" t="s">
        <v>57</v>
      </c>
      <c r="H29" s="19"/>
      <c r="I29" s="20"/>
      <c r="J29" s="20"/>
      <c r="K29" s="32"/>
      <c r="L29" s="2"/>
      <c r="M29" s="2"/>
      <c r="N29" s="2"/>
      <c r="O29" s="2"/>
    </row>
    <row r="30" spans="1:15" ht="30.75" x14ac:dyDescent="0.3">
      <c r="A30" s="5">
        <v>1</v>
      </c>
      <c r="B30" s="5"/>
      <c r="C30" s="5"/>
      <c r="D30" s="6">
        <v>1</v>
      </c>
      <c r="E30" s="7"/>
      <c r="F30" s="8" t="s">
        <v>58</v>
      </c>
      <c r="G30" s="10" t="s">
        <v>498</v>
      </c>
      <c r="H30" s="22">
        <v>30</v>
      </c>
      <c r="I30" s="112" t="s">
        <v>480</v>
      </c>
      <c r="J30" s="40">
        <f t="shared" ref="J30:J34" si="5">IF(I30="N",H30,0)</f>
        <v>0</v>
      </c>
      <c r="K30" s="31"/>
      <c r="L30" s="2"/>
      <c r="M30" s="2"/>
      <c r="N30" s="2"/>
      <c r="O30" s="2"/>
    </row>
    <row r="31" spans="1:15" x14ac:dyDescent="0.3">
      <c r="A31" s="5">
        <v>1</v>
      </c>
      <c r="B31" s="5">
        <v>1</v>
      </c>
      <c r="C31" s="5">
        <v>1</v>
      </c>
      <c r="D31" s="6">
        <v>1</v>
      </c>
      <c r="E31" s="7"/>
      <c r="F31" s="8" t="s">
        <v>59</v>
      </c>
      <c r="G31" s="10" t="s">
        <v>63</v>
      </c>
      <c r="H31" s="22">
        <v>30</v>
      </c>
      <c r="I31" s="112" t="s">
        <v>480</v>
      </c>
      <c r="J31" s="40">
        <f t="shared" si="5"/>
        <v>0</v>
      </c>
      <c r="K31" s="31"/>
      <c r="L31" s="2"/>
      <c r="M31" s="2"/>
      <c r="N31" s="2"/>
      <c r="O31" s="2"/>
    </row>
    <row r="32" spans="1:15" ht="30.75" x14ac:dyDescent="0.3">
      <c r="A32" s="5">
        <v>1</v>
      </c>
      <c r="B32" s="5">
        <v>1</v>
      </c>
      <c r="C32" s="5">
        <v>1</v>
      </c>
      <c r="D32" s="6">
        <v>1</v>
      </c>
      <c r="E32" s="7"/>
      <c r="F32" s="8" t="s">
        <v>60</v>
      </c>
      <c r="G32" s="10" t="s">
        <v>64</v>
      </c>
      <c r="H32" s="22">
        <v>2</v>
      </c>
      <c r="I32" s="112" t="s">
        <v>480</v>
      </c>
      <c r="J32" s="40">
        <f t="shared" si="5"/>
        <v>0</v>
      </c>
      <c r="K32" s="31"/>
      <c r="L32" s="2"/>
      <c r="M32" s="2"/>
      <c r="N32" s="2"/>
      <c r="O32" s="2"/>
    </row>
    <row r="33" spans="1:15" x14ac:dyDescent="0.3">
      <c r="A33" s="5">
        <v>1</v>
      </c>
      <c r="B33" s="5">
        <v>1</v>
      </c>
      <c r="C33" s="5">
        <v>1</v>
      </c>
      <c r="D33" s="6">
        <v>1</v>
      </c>
      <c r="E33" s="7"/>
      <c r="F33" s="8" t="s">
        <v>61</v>
      </c>
      <c r="G33" s="10" t="s">
        <v>65</v>
      </c>
      <c r="H33" s="22">
        <v>8</v>
      </c>
      <c r="I33" s="112" t="s">
        <v>480</v>
      </c>
      <c r="J33" s="40">
        <f t="shared" si="5"/>
        <v>0</v>
      </c>
      <c r="K33" s="31"/>
      <c r="L33" s="2"/>
      <c r="M33" s="2"/>
      <c r="N33" s="2"/>
      <c r="O33" s="2"/>
    </row>
    <row r="34" spans="1:15" x14ac:dyDescent="0.3">
      <c r="A34" s="5">
        <v>1</v>
      </c>
      <c r="B34" s="5">
        <v>1</v>
      </c>
      <c r="C34" s="5">
        <v>1</v>
      </c>
      <c r="D34" s="6">
        <v>1</v>
      </c>
      <c r="E34" s="7"/>
      <c r="F34" s="8" t="s">
        <v>62</v>
      </c>
      <c r="G34" s="10" t="s">
        <v>66</v>
      </c>
      <c r="H34" s="22">
        <v>30</v>
      </c>
      <c r="I34" s="112" t="s">
        <v>480</v>
      </c>
      <c r="J34" s="40">
        <f t="shared" si="5"/>
        <v>0</v>
      </c>
      <c r="K34" s="31"/>
      <c r="L34" s="2"/>
      <c r="M34" s="2"/>
      <c r="N34" s="2"/>
      <c r="O34" s="2"/>
    </row>
    <row r="35" spans="1:15" x14ac:dyDescent="0.3">
      <c r="A35" s="5">
        <v>1</v>
      </c>
      <c r="B35" s="5">
        <v>1</v>
      </c>
      <c r="C35" s="5">
        <v>1</v>
      </c>
      <c r="D35" s="6">
        <v>1</v>
      </c>
      <c r="E35" s="7"/>
      <c r="F35" s="8" t="s">
        <v>67</v>
      </c>
      <c r="G35" s="10" t="s">
        <v>500</v>
      </c>
      <c r="H35" s="22">
        <v>8</v>
      </c>
      <c r="I35" s="112" t="s">
        <v>480</v>
      </c>
      <c r="J35" s="40">
        <f t="shared" ref="J35" si="6">IF(I35="N",H35,0)</f>
        <v>0</v>
      </c>
      <c r="K35" s="31"/>
      <c r="L35" s="2"/>
      <c r="M35" s="2"/>
      <c r="N35" s="2"/>
      <c r="O35" s="2"/>
    </row>
    <row r="36" spans="1:15" ht="30.75" x14ac:dyDescent="0.3">
      <c r="A36" s="5">
        <v>1</v>
      </c>
      <c r="B36" s="5"/>
      <c r="C36" s="5"/>
      <c r="D36" s="6">
        <v>1</v>
      </c>
      <c r="E36" s="7"/>
      <c r="F36" s="8" t="s">
        <v>68</v>
      </c>
      <c r="G36" s="10" t="s">
        <v>499</v>
      </c>
      <c r="H36" s="22">
        <v>30</v>
      </c>
      <c r="I36" s="112" t="s">
        <v>480</v>
      </c>
      <c r="J36" s="40">
        <f>IF(I36="N",H36,0)</f>
        <v>0</v>
      </c>
      <c r="K36" s="31"/>
      <c r="L36" s="2"/>
      <c r="M36" s="2"/>
      <c r="N36" s="2"/>
      <c r="O36" s="2"/>
    </row>
    <row r="37" spans="1:15" ht="30.75" x14ac:dyDescent="0.3">
      <c r="A37" s="5">
        <v>1</v>
      </c>
      <c r="B37" s="5"/>
      <c r="C37" s="5">
        <v>1</v>
      </c>
      <c r="D37" s="6">
        <v>1</v>
      </c>
      <c r="E37" s="7"/>
      <c r="F37" s="8" t="s">
        <v>69</v>
      </c>
      <c r="G37" s="10" t="s">
        <v>71</v>
      </c>
      <c r="H37" s="22">
        <v>30</v>
      </c>
      <c r="I37" s="112" t="s">
        <v>480</v>
      </c>
      <c r="J37" s="40">
        <f t="shared" ref="J37:J58" si="7">IF(I37="N",H37,0)</f>
        <v>0</v>
      </c>
      <c r="K37" s="31"/>
      <c r="L37" s="2"/>
      <c r="M37" s="2"/>
      <c r="N37" s="2"/>
      <c r="O37" s="2"/>
    </row>
    <row r="38" spans="1:15" ht="30.75" x14ac:dyDescent="0.3">
      <c r="A38" s="5">
        <v>1</v>
      </c>
      <c r="B38" s="5"/>
      <c r="C38" s="5">
        <v>1</v>
      </c>
      <c r="D38" s="6">
        <v>1</v>
      </c>
      <c r="E38" s="7"/>
      <c r="F38" s="8" t="s">
        <v>70</v>
      </c>
      <c r="G38" s="10" t="s">
        <v>501</v>
      </c>
      <c r="H38" s="22">
        <v>30</v>
      </c>
      <c r="I38" s="112" t="s">
        <v>480</v>
      </c>
      <c r="J38" s="40">
        <f t="shared" si="7"/>
        <v>0</v>
      </c>
      <c r="K38" s="31"/>
      <c r="L38" s="2"/>
      <c r="M38" s="2"/>
      <c r="N38" s="2"/>
      <c r="O38" s="2"/>
    </row>
    <row r="39" spans="1:15" ht="30.75" x14ac:dyDescent="0.3">
      <c r="A39" s="5"/>
      <c r="B39" s="5"/>
      <c r="C39" s="5"/>
      <c r="D39" s="6">
        <v>1</v>
      </c>
      <c r="E39" s="7"/>
      <c r="F39" s="8" t="s">
        <v>72</v>
      </c>
      <c r="G39" s="10" t="s">
        <v>73</v>
      </c>
      <c r="H39" s="22">
        <v>30</v>
      </c>
      <c r="I39" s="112" t="s">
        <v>480</v>
      </c>
      <c r="J39" s="40">
        <f t="shared" si="7"/>
        <v>0</v>
      </c>
      <c r="K39" s="31"/>
      <c r="L39" s="2"/>
      <c r="M39" s="2"/>
      <c r="N39" s="2"/>
      <c r="O39" s="2"/>
    </row>
    <row r="40" spans="1:15" x14ac:dyDescent="0.3">
      <c r="A40" s="5"/>
      <c r="B40" s="5"/>
      <c r="C40" s="5"/>
      <c r="D40" s="6"/>
      <c r="E40" s="7"/>
      <c r="F40" s="17">
        <v>2.9</v>
      </c>
      <c r="G40" s="18" t="s">
        <v>74</v>
      </c>
      <c r="H40" s="19"/>
      <c r="I40" s="20"/>
      <c r="J40" s="20"/>
      <c r="K40" s="32"/>
      <c r="L40" s="2"/>
      <c r="M40" s="2"/>
      <c r="N40" s="2"/>
      <c r="O40" s="2"/>
    </row>
    <row r="41" spans="1:15" x14ac:dyDescent="0.3">
      <c r="A41" s="5">
        <v>1</v>
      </c>
      <c r="B41" s="5"/>
      <c r="C41" s="5"/>
      <c r="D41" s="6"/>
      <c r="E41" s="7"/>
      <c r="F41" s="8" t="s">
        <v>75</v>
      </c>
      <c r="G41" s="10" t="s">
        <v>502</v>
      </c>
      <c r="H41" s="22">
        <v>8</v>
      </c>
      <c r="I41" s="112" t="s">
        <v>480</v>
      </c>
      <c r="J41" s="40">
        <f t="shared" si="7"/>
        <v>0</v>
      </c>
      <c r="K41" s="31"/>
      <c r="L41" s="2"/>
      <c r="M41" s="2"/>
      <c r="N41" s="2"/>
      <c r="O41" s="2"/>
    </row>
    <row r="42" spans="1:15" x14ac:dyDescent="0.3">
      <c r="A42" s="5">
        <v>1</v>
      </c>
      <c r="B42" s="5"/>
      <c r="C42" s="5"/>
      <c r="D42" s="6">
        <v>1</v>
      </c>
      <c r="E42" s="7"/>
      <c r="F42" s="8" t="s">
        <v>76</v>
      </c>
      <c r="G42" s="10" t="s">
        <v>94</v>
      </c>
      <c r="H42" s="22">
        <v>8</v>
      </c>
      <c r="I42" s="112" t="s">
        <v>480</v>
      </c>
      <c r="J42" s="40">
        <f t="shared" si="7"/>
        <v>0</v>
      </c>
      <c r="K42" s="31"/>
      <c r="L42" s="2"/>
      <c r="M42" s="2"/>
      <c r="N42" s="2"/>
      <c r="O42" s="2"/>
    </row>
    <row r="43" spans="1:15" x14ac:dyDescent="0.3">
      <c r="A43" s="5">
        <v>1</v>
      </c>
      <c r="B43" s="5"/>
      <c r="C43" s="5"/>
      <c r="D43" s="6">
        <v>1</v>
      </c>
      <c r="E43" s="7"/>
      <c r="F43" s="8" t="s">
        <v>77</v>
      </c>
      <c r="G43" s="10" t="s">
        <v>95</v>
      </c>
      <c r="H43" s="22">
        <v>8</v>
      </c>
      <c r="I43" s="112" t="s">
        <v>480</v>
      </c>
      <c r="J43" s="40">
        <f t="shared" si="7"/>
        <v>0</v>
      </c>
      <c r="K43" s="31"/>
      <c r="L43" s="2"/>
      <c r="M43" s="2"/>
      <c r="N43" s="2"/>
      <c r="O43" s="2"/>
    </row>
    <row r="44" spans="1:15" x14ac:dyDescent="0.3">
      <c r="A44" s="5">
        <v>1</v>
      </c>
      <c r="B44" s="5"/>
      <c r="C44" s="5">
        <v>1</v>
      </c>
      <c r="D44" s="6">
        <v>1</v>
      </c>
      <c r="E44" s="7"/>
      <c r="F44" s="8" t="s">
        <v>78</v>
      </c>
      <c r="G44" s="10" t="s">
        <v>96</v>
      </c>
      <c r="H44" s="22">
        <v>8</v>
      </c>
      <c r="I44" s="112" t="s">
        <v>480</v>
      </c>
      <c r="J44" s="40">
        <f t="shared" si="7"/>
        <v>0</v>
      </c>
      <c r="K44" s="31"/>
      <c r="L44" s="2"/>
      <c r="M44" s="2"/>
      <c r="N44" s="2"/>
      <c r="O44" s="2"/>
    </row>
    <row r="45" spans="1:15" x14ac:dyDescent="0.3">
      <c r="A45" s="5"/>
      <c r="B45" s="5"/>
      <c r="C45" s="5"/>
      <c r="D45" s="6">
        <v>1</v>
      </c>
      <c r="E45" s="7"/>
      <c r="F45" s="8" t="s">
        <v>79</v>
      </c>
      <c r="G45" s="10" t="s">
        <v>97</v>
      </c>
      <c r="H45" s="22">
        <v>8</v>
      </c>
      <c r="I45" s="112" t="s">
        <v>480</v>
      </c>
      <c r="J45" s="40">
        <f t="shared" si="7"/>
        <v>0</v>
      </c>
      <c r="K45" s="31"/>
      <c r="L45" s="2"/>
      <c r="M45" s="2"/>
      <c r="N45" s="2"/>
      <c r="O45" s="2"/>
    </row>
    <row r="46" spans="1:15" x14ac:dyDescent="0.3">
      <c r="A46" s="5">
        <v>1</v>
      </c>
      <c r="B46" s="5"/>
      <c r="C46" s="5"/>
      <c r="D46" s="6">
        <v>1</v>
      </c>
      <c r="E46" s="7"/>
      <c r="F46" s="8" t="s">
        <v>80</v>
      </c>
      <c r="G46" s="10" t="s">
        <v>98</v>
      </c>
      <c r="H46" s="22">
        <v>8</v>
      </c>
      <c r="I46" s="112" t="s">
        <v>480</v>
      </c>
      <c r="J46" s="40">
        <f t="shared" si="7"/>
        <v>0</v>
      </c>
      <c r="K46" s="31"/>
      <c r="L46" s="2"/>
      <c r="M46" s="2"/>
      <c r="N46" s="2"/>
      <c r="O46" s="2"/>
    </row>
    <row r="47" spans="1:15" x14ac:dyDescent="0.3">
      <c r="A47" s="5">
        <v>1</v>
      </c>
      <c r="B47" s="5"/>
      <c r="C47" s="5">
        <v>1</v>
      </c>
      <c r="D47" s="6">
        <v>1</v>
      </c>
      <c r="E47" s="7"/>
      <c r="F47" s="8" t="s">
        <v>81</v>
      </c>
      <c r="G47" s="10" t="s">
        <v>99</v>
      </c>
      <c r="H47" s="22">
        <v>8</v>
      </c>
      <c r="I47" s="112" t="s">
        <v>480</v>
      </c>
      <c r="J47" s="40">
        <f t="shared" si="7"/>
        <v>0</v>
      </c>
      <c r="K47" s="31"/>
      <c r="L47" s="2"/>
      <c r="M47" s="2"/>
      <c r="N47" s="2"/>
      <c r="O47" s="2"/>
    </row>
    <row r="48" spans="1:15" x14ac:dyDescent="0.3">
      <c r="A48" s="5">
        <v>1</v>
      </c>
      <c r="B48" s="5"/>
      <c r="C48" s="5"/>
      <c r="D48" s="6"/>
      <c r="E48" s="7"/>
      <c r="F48" s="8" t="s">
        <v>82</v>
      </c>
      <c r="G48" s="10" t="s">
        <v>503</v>
      </c>
      <c r="H48" s="22">
        <v>8</v>
      </c>
      <c r="I48" s="112" t="s">
        <v>480</v>
      </c>
      <c r="J48" s="40">
        <f t="shared" si="7"/>
        <v>0</v>
      </c>
      <c r="K48" s="31"/>
      <c r="L48" s="2"/>
      <c r="M48" s="2"/>
      <c r="N48" s="2"/>
      <c r="O48" s="2"/>
    </row>
    <row r="49" spans="1:15" x14ac:dyDescent="0.3">
      <c r="A49" s="5">
        <v>1</v>
      </c>
      <c r="B49" s="5"/>
      <c r="C49" s="5"/>
      <c r="D49" s="6">
        <v>1</v>
      </c>
      <c r="E49" s="7"/>
      <c r="F49" s="8" t="s">
        <v>83</v>
      </c>
      <c r="G49" s="10" t="s">
        <v>100</v>
      </c>
      <c r="H49" s="22">
        <v>8</v>
      </c>
      <c r="I49" s="112" t="s">
        <v>480</v>
      </c>
      <c r="J49" s="40">
        <f t="shared" si="7"/>
        <v>0</v>
      </c>
      <c r="K49" s="31"/>
      <c r="L49" s="2"/>
      <c r="M49" s="2"/>
      <c r="N49" s="2"/>
      <c r="O49" s="2"/>
    </row>
    <row r="50" spans="1:15" x14ac:dyDescent="0.3">
      <c r="A50" s="5"/>
      <c r="B50" s="5"/>
      <c r="C50" s="5"/>
      <c r="D50" s="6">
        <v>1</v>
      </c>
      <c r="E50" s="7"/>
      <c r="F50" s="8" t="s">
        <v>84</v>
      </c>
      <c r="G50" s="10" t="s">
        <v>101</v>
      </c>
      <c r="H50" s="22">
        <v>8</v>
      </c>
      <c r="I50" s="112" t="s">
        <v>480</v>
      </c>
      <c r="J50" s="40">
        <f t="shared" si="7"/>
        <v>0</v>
      </c>
      <c r="K50" s="31"/>
      <c r="L50" s="2"/>
      <c r="M50" s="2"/>
      <c r="N50" s="2"/>
      <c r="O50" s="2"/>
    </row>
    <row r="51" spans="1:15" x14ac:dyDescent="0.3">
      <c r="A51" s="5"/>
      <c r="B51" s="5"/>
      <c r="C51" s="5"/>
      <c r="D51" s="6"/>
      <c r="E51" s="7"/>
      <c r="F51" s="8" t="s">
        <v>85</v>
      </c>
      <c r="G51" s="10" t="s">
        <v>504</v>
      </c>
      <c r="H51" s="22">
        <v>8</v>
      </c>
      <c r="I51" s="112" t="s">
        <v>480</v>
      </c>
      <c r="J51" s="40">
        <f t="shared" si="7"/>
        <v>0</v>
      </c>
      <c r="K51" s="31"/>
      <c r="L51" s="2"/>
      <c r="M51" s="2"/>
      <c r="N51" s="2"/>
      <c r="O51" s="2"/>
    </row>
    <row r="52" spans="1:15" x14ac:dyDescent="0.3">
      <c r="A52" s="5">
        <v>1</v>
      </c>
      <c r="B52" s="5"/>
      <c r="C52" s="5"/>
      <c r="D52" s="6">
        <v>1</v>
      </c>
      <c r="E52" s="7"/>
      <c r="F52" s="8" t="s">
        <v>86</v>
      </c>
      <c r="G52" s="10" t="s">
        <v>102</v>
      </c>
      <c r="H52" s="22">
        <v>8</v>
      </c>
      <c r="I52" s="112" t="s">
        <v>480</v>
      </c>
      <c r="J52" s="40">
        <f t="shared" si="7"/>
        <v>0</v>
      </c>
      <c r="K52" s="31"/>
      <c r="L52" s="2"/>
      <c r="M52" s="2"/>
      <c r="N52" s="2"/>
      <c r="O52" s="2"/>
    </row>
    <row r="53" spans="1:15" x14ac:dyDescent="0.3">
      <c r="A53" s="5"/>
      <c r="B53" s="5"/>
      <c r="C53" s="5">
        <v>1</v>
      </c>
      <c r="D53" s="6">
        <v>1</v>
      </c>
      <c r="E53" s="7"/>
      <c r="F53" s="8" t="s">
        <v>87</v>
      </c>
      <c r="G53" s="10" t="s">
        <v>103</v>
      </c>
      <c r="H53" s="22">
        <v>8</v>
      </c>
      <c r="I53" s="112" t="s">
        <v>480</v>
      </c>
      <c r="J53" s="40">
        <f t="shared" si="7"/>
        <v>0</v>
      </c>
      <c r="K53" s="31"/>
      <c r="L53" s="2"/>
      <c r="M53" s="2"/>
      <c r="N53" s="2"/>
      <c r="O53" s="2"/>
    </row>
    <row r="54" spans="1:15" x14ac:dyDescent="0.3">
      <c r="A54" s="5"/>
      <c r="B54" s="5"/>
      <c r="C54" s="5">
        <v>1</v>
      </c>
      <c r="D54" s="6">
        <v>1</v>
      </c>
      <c r="E54" s="7"/>
      <c r="F54" s="8" t="s">
        <v>88</v>
      </c>
      <c r="G54" s="10" t="s">
        <v>104</v>
      </c>
      <c r="H54" s="22">
        <v>8</v>
      </c>
      <c r="I54" s="112" t="s">
        <v>480</v>
      </c>
      <c r="J54" s="40">
        <f t="shared" si="7"/>
        <v>0</v>
      </c>
      <c r="K54" s="31"/>
      <c r="L54" s="2"/>
      <c r="M54" s="2"/>
      <c r="N54" s="2"/>
      <c r="O54" s="2"/>
    </row>
    <row r="55" spans="1:15" x14ac:dyDescent="0.3">
      <c r="A55" s="5"/>
      <c r="B55" s="5"/>
      <c r="C55" s="5"/>
      <c r="D55" s="6"/>
      <c r="E55" s="7"/>
      <c r="F55" s="25" t="s">
        <v>89</v>
      </c>
      <c r="G55" s="18" t="s">
        <v>93</v>
      </c>
      <c r="H55" s="19"/>
      <c r="I55" s="20"/>
      <c r="J55" s="20"/>
      <c r="K55" s="32"/>
      <c r="L55" s="2"/>
      <c r="M55" s="2"/>
      <c r="N55" s="2"/>
      <c r="O55" s="2"/>
    </row>
    <row r="56" spans="1:15" x14ac:dyDescent="0.3">
      <c r="A56" s="5">
        <v>1</v>
      </c>
      <c r="B56" s="5"/>
      <c r="C56" s="5">
        <v>1</v>
      </c>
      <c r="D56" s="6">
        <v>1</v>
      </c>
      <c r="E56" s="7"/>
      <c r="F56" s="8" t="s">
        <v>90</v>
      </c>
      <c r="G56" s="10" t="s">
        <v>505</v>
      </c>
      <c r="H56" s="22">
        <v>8</v>
      </c>
      <c r="I56" s="112" t="s">
        <v>480</v>
      </c>
      <c r="J56" s="40">
        <f t="shared" si="7"/>
        <v>0</v>
      </c>
      <c r="K56" s="31"/>
      <c r="L56" s="2"/>
      <c r="M56" s="2"/>
      <c r="N56" s="2"/>
      <c r="O56" s="2"/>
    </row>
    <row r="57" spans="1:15" x14ac:dyDescent="0.3">
      <c r="A57" s="5">
        <v>1</v>
      </c>
      <c r="B57" s="5"/>
      <c r="C57" s="5">
        <v>1</v>
      </c>
      <c r="D57" s="6">
        <v>1</v>
      </c>
      <c r="E57" s="7"/>
      <c r="F57" s="8" t="s">
        <v>91</v>
      </c>
      <c r="G57" s="10" t="s">
        <v>105</v>
      </c>
      <c r="H57" s="22">
        <v>8</v>
      </c>
      <c r="I57" s="112" t="s">
        <v>480</v>
      </c>
      <c r="J57" s="40">
        <f t="shared" si="7"/>
        <v>0</v>
      </c>
      <c r="K57" s="31"/>
      <c r="L57" s="2"/>
      <c r="M57" s="2"/>
      <c r="N57" s="2"/>
      <c r="O57" s="2"/>
    </row>
    <row r="58" spans="1:15" x14ac:dyDescent="0.3">
      <c r="A58" s="5"/>
      <c r="B58" s="5"/>
      <c r="C58" s="5"/>
      <c r="D58" s="6">
        <v>1</v>
      </c>
      <c r="E58" s="7"/>
      <c r="F58" s="8" t="s">
        <v>92</v>
      </c>
      <c r="G58" s="10" t="s">
        <v>106</v>
      </c>
      <c r="H58" s="22">
        <v>8</v>
      </c>
      <c r="I58" s="112" t="s">
        <v>480</v>
      </c>
      <c r="J58" s="40">
        <f t="shared" si="7"/>
        <v>0</v>
      </c>
      <c r="K58" s="31"/>
      <c r="L58" s="2"/>
      <c r="M58" s="2"/>
      <c r="N58" s="2"/>
      <c r="O58" s="2"/>
    </row>
    <row r="59" spans="1:15" hidden="1" x14ac:dyDescent="0.3">
      <c r="I59" s="2">
        <v>470</v>
      </c>
      <c r="J59" s="2">
        <f>SUM(J5:J58)</f>
        <v>0</v>
      </c>
      <c r="K59" s="30"/>
      <c r="L59" s="2"/>
      <c r="M59" s="2"/>
      <c r="N59" s="2"/>
      <c r="O59" s="2"/>
    </row>
    <row r="60" spans="1:15" hidden="1" x14ac:dyDescent="0.3">
      <c r="I60" s="2">
        <v>45</v>
      </c>
      <c r="J60" s="2">
        <f>COUNTIF(I5:I58,"-")</f>
        <v>45</v>
      </c>
      <c r="K60" s="30"/>
      <c r="L60" s="2"/>
      <c r="M60" s="2"/>
      <c r="N60" s="2"/>
      <c r="O60" s="2"/>
    </row>
    <row r="61" spans="1:15" hidden="1" x14ac:dyDescent="0.3">
      <c r="I61" s="2"/>
      <c r="J61" s="2">
        <v>45</v>
      </c>
      <c r="K61" s="30"/>
      <c r="L61" s="2"/>
      <c r="M61" s="2"/>
      <c r="N61" s="2"/>
      <c r="O61" s="2"/>
    </row>
    <row r="62" spans="1:15" x14ac:dyDescent="0.3">
      <c r="I62" s="2"/>
      <c r="J62" s="2"/>
      <c r="K62" s="30"/>
      <c r="L62" s="2"/>
      <c r="M62" s="2"/>
      <c r="N62" s="2"/>
      <c r="O62" s="2"/>
    </row>
    <row r="63" spans="1:15" x14ac:dyDescent="0.3">
      <c r="I63" s="2"/>
      <c r="J63" s="2"/>
      <c r="K63" s="30"/>
      <c r="L63" s="2"/>
      <c r="M63" s="2"/>
      <c r="N63" s="2"/>
      <c r="O63" s="2"/>
    </row>
  </sheetData>
  <dataValidations count="1">
    <dataValidation type="list" allowBlank="1" showInputMessage="1" showErrorMessage="1" sqref="I5 I12:I13 I15:I19 I7:I10 I21:I22 I25:I28 I30:I39 I41:I54 I56:I58" xr:uid="{00000000-0002-0000-0300-000000000000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M48"/>
  <sheetViews>
    <sheetView topLeftCell="A22" workbookViewId="0">
      <selection activeCell="G28" sqref="G28"/>
    </sheetView>
  </sheetViews>
  <sheetFormatPr defaultColWidth="9.140625" defaultRowHeight="18.75" x14ac:dyDescent="0.3"/>
  <cols>
    <col min="1" max="3" width="3.7109375" style="11" bestFit="1" customWidth="1"/>
    <col min="4" max="4" width="3.7109375" style="2" bestFit="1" customWidth="1"/>
    <col min="5" max="5" width="2" style="2" customWidth="1"/>
    <col min="6" max="6" width="8.42578125" style="3" bestFit="1" customWidth="1"/>
    <col min="7" max="7" width="76" style="14" customWidth="1"/>
    <col min="8" max="8" width="3.7109375" style="12" bestFit="1" customWidth="1"/>
    <col min="9" max="9" width="5.85546875" style="2" customWidth="1"/>
    <col min="10" max="10" width="9.140625" style="2" hidden="1" customWidth="1"/>
    <col min="11" max="11" width="43.42578125" style="30" customWidth="1"/>
    <col min="12" max="12" width="9.140625" style="2"/>
    <col min="13" max="13" width="0" style="2" hidden="1" customWidth="1"/>
    <col min="14" max="16384" width="9.140625" style="2"/>
  </cols>
  <sheetData>
    <row r="1" spans="1:13" x14ac:dyDescent="0.3">
      <c r="M1" s="2" t="s">
        <v>480</v>
      </c>
    </row>
    <row r="2" spans="1:13" ht="69" x14ac:dyDescent="0.3">
      <c r="A2" s="1" t="s">
        <v>18</v>
      </c>
      <c r="B2" s="1" t="s">
        <v>19</v>
      </c>
      <c r="C2" s="1" t="s">
        <v>20</v>
      </c>
      <c r="D2" s="1" t="s">
        <v>21</v>
      </c>
      <c r="H2" s="15"/>
      <c r="M2" s="2" t="s">
        <v>478</v>
      </c>
    </row>
    <row r="3" spans="1:13" ht="60" x14ac:dyDescent="0.35">
      <c r="A3" s="5"/>
      <c r="B3" s="5"/>
      <c r="C3" s="5"/>
      <c r="D3" s="6"/>
      <c r="E3" s="7"/>
      <c r="F3" s="8">
        <v>3</v>
      </c>
      <c r="G3" s="9" t="s">
        <v>107</v>
      </c>
      <c r="H3" s="21" t="s">
        <v>39</v>
      </c>
      <c r="I3" s="16" t="s">
        <v>451</v>
      </c>
      <c r="J3" s="16"/>
      <c r="K3" s="31" t="s">
        <v>452</v>
      </c>
      <c r="M3" s="2" t="s">
        <v>479</v>
      </c>
    </row>
    <row r="4" spans="1:13" x14ac:dyDescent="0.3">
      <c r="A4" s="5"/>
      <c r="B4" s="5"/>
      <c r="C4" s="5"/>
      <c r="D4" s="6"/>
      <c r="E4" s="7"/>
      <c r="F4" s="17">
        <v>3.1</v>
      </c>
      <c r="G4" s="18" t="s">
        <v>289</v>
      </c>
      <c r="H4" s="26"/>
      <c r="I4" s="26"/>
      <c r="J4" s="26"/>
      <c r="K4" s="32"/>
      <c r="M4" s="2" t="s">
        <v>481</v>
      </c>
    </row>
    <row r="5" spans="1:13" x14ac:dyDescent="0.3">
      <c r="A5" s="5"/>
      <c r="B5" s="5"/>
      <c r="C5" s="5">
        <v>1</v>
      </c>
      <c r="D5" s="6"/>
      <c r="E5" s="7"/>
      <c r="F5" s="8" t="s">
        <v>285</v>
      </c>
      <c r="G5" s="10" t="s">
        <v>290</v>
      </c>
      <c r="H5" s="22">
        <v>30</v>
      </c>
      <c r="I5" s="112" t="s">
        <v>480</v>
      </c>
      <c r="J5" s="40">
        <f t="shared" ref="J5:J8" si="0">IF(I5="N",H5,0)</f>
        <v>0</v>
      </c>
      <c r="K5" s="33"/>
    </row>
    <row r="6" spans="1:13" x14ac:dyDescent="0.3">
      <c r="A6" s="5"/>
      <c r="B6" s="5"/>
      <c r="C6" s="5">
        <v>1</v>
      </c>
      <c r="D6" s="6"/>
      <c r="E6" s="7"/>
      <c r="F6" s="8" t="s">
        <v>286</v>
      </c>
      <c r="G6" s="10" t="s">
        <v>291</v>
      </c>
      <c r="H6" s="22">
        <v>30</v>
      </c>
      <c r="I6" s="112" t="s">
        <v>480</v>
      </c>
      <c r="J6" s="40">
        <f t="shared" si="0"/>
        <v>0</v>
      </c>
      <c r="K6" s="33"/>
    </row>
    <row r="7" spans="1:13" x14ac:dyDescent="0.3">
      <c r="A7" s="5"/>
      <c r="B7" s="5"/>
      <c r="C7" s="5">
        <v>1</v>
      </c>
      <c r="D7" s="6"/>
      <c r="E7" s="7"/>
      <c r="F7" s="8" t="s">
        <v>287</v>
      </c>
      <c r="G7" s="10" t="s">
        <v>506</v>
      </c>
      <c r="H7" s="22">
        <v>30</v>
      </c>
      <c r="I7" s="112" t="s">
        <v>480</v>
      </c>
      <c r="J7" s="40">
        <f t="shared" si="0"/>
        <v>0</v>
      </c>
      <c r="K7" s="33"/>
    </row>
    <row r="8" spans="1:13" x14ac:dyDescent="0.3">
      <c r="A8" s="5"/>
      <c r="B8" s="5"/>
      <c r="C8" s="5">
        <v>1</v>
      </c>
      <c r="D8" s="6"/>
      <c r="E8" s="7"/>
      <c r="F8" s="8" t="s">
        <v>288</v>
      </c>
      <c r="G8" s="10" t="s">
        <v>507</v>
      </c>
      <c r="H8" s="22">
        <v>30</v>
      </c>
      <c r="I8" s="112" t="s">
        <v>480</v>
      </c>
      <c r="J8" s="40">
        <f t="shared" si="0"/>
        <v>0</v>
      </c>
      <c r="K8" s="33"/>
    </row>
    <row r="9" spans="1:13" x14ac:dyDescent="0.3">
      <c r="A9" s="5"/>
      <c r="B9" s="5"/>
      <c r="C9" s="5"/>
      <c r="D9" s="6"/>
      <c r="E9" s="7"/>
      <c r="F9" s="17">
        <v>3.2</v>
      </c>
      <c r="G9" s="18" t="s">
        <v>108</v>
      </c>
      <c r="H9" s="19"/>
      <c r="I9" s="19"/>
      <c r="J9" s="19"/>
      <c r="K9" s="32"/>
    </row>
    <row r="10" spans="1:13" x14ac:dyDescent="0.3">
      <c r="A10" s="5">
        <v>1</v>
      </c>
      <c r="B10" s="5"/>
      <c r="C10" s="5">
        <v>1</v>
      </c>
      <c r="D10" s="6">
        <v>1</v>
      </c>
      <c r="E10" s="7"/>
      <c r="F10" s="8" t="s">
        <v>109</v>
      </c>
      <c r="G10" s="10" t="s">
        <v>508</v>
      </c>
      <c r="H10" s="22">
        <v>30</v>
      </c>
      <c r="I10" s="112" t="s">
        <v>480</v>
      </c>
      <c r="J10" s="40">
        <f>IF(I10="N",H10,0)</f>
        <v>0</v>
      </c>
      <c r="K10" s="31"/>
    </row>
    <row r="11" spans="1:13" ht="30.75" x14ac:dyDescent="0.3">
      <c r="A11" s="5">
        <v>1</v>
      </c>
      <c r="B11" s="5"/>
      <c r="C11" s="5">
        <v>1</v>
      </c>
      <c r="D11" s="6">
        <v>1</v>
      </c>
      <c r="E11" s="7"/>
      <c r="F11" s="8" t="s">
        <v>110</v>
      </c>
      <c r="G11" s="10" t="s">
        <v>111</v>
      </c>
      <c r="H11" s="22">
        <v>30</v>
      </c>
      <c r="I11" s="112" t="s">
        <v>480</v>
      </c>
      <c r="J11" s="40">
        <f>IF(I11="N",H11,0)</f>
        <v>0</v>
      </c>
      <c r="K11" s="31"/>
    </row>
    <row r="12" spans="1:13" ht="37.5" x14ac:dyDescent="0.3">
      <c r="A12" s="5"/>
      <c r="B12" s="5"/>
      <c r="C12" s="5"/>
      <c r="D12" s="6"/>
      <c r="E12" s="7"/>
      <c r="F12" s="17">
        <v>3.3</v>
      </c>
      <c r="G12" s="18" t="s">
        <v>112</v>
      </c>
      <c r="H12" s="19"/>
      <c r="I12" s="19"/>
      <c r="J12" s="20"/>
      <c r="K12" s="32"/>
    </row>
    <row r="13" spans="1:13" x14ac:dyDescent="0.3">
      <c r="A13" s="5">
        <v>1</v>
      </c>
      <c r="B13" s="5"/>
      <c r="C13" s="5">
        <v>1</v>
      </c>
      <c r="D13" s="6">
        <v>1</v>
      </c>
      <c r="E13" s="7"/>
      <c r="F13" s="8" t="s">
        <v>113</v>
      </c>
      <c r="G13" s="10" t="s">
        <v>115</v>
      </c>
      <c r="H13" s="22">
        <v>8</v>
      </c>
      <c r="I13" s="112" t="s">
        <v>480</v>
      </c>
      <c r="J13" s="40">
        <f>IF(I13="N",H13,0)</f>
        <v>0</v>
      </c>
      <c r="K13" s="31"/>
    </row>
    <row r="14" spans="1:13" ht="30.75" x14ac:dyDescent="0.3">
      <c r="A14" s="5">
        <v>1</v>
      </c>
      <c r="B14" s="5"/>
      <c r="C14" s="5">
        <v>1</v>
      </c>
      <c r="D14" s="6">
        <v>1</v>
      </c>
      <c r="E14" s="7"/>
      <c r="F14" s="8" t="s">
        <v>114</v>
      </c>
      <c r="G14" s="10" t="s">
        <v>116</v>
      </c>
      <c r="H14" s="22">
        <v>8</v>
      </c>
      <c r="I14" s="112" t="s">
        <v>480</v>
      </c>
      <c r="J14" s="40">
        <f>IF(I14="N",H14,0)</f>
        <v>0</v>
      </c>
      <c r="K14" s="31"/>
    </row>
    <row r="15" spans="1:13" x14ac:dyDescent="0.3">
      <c r="A15" s="5"/>
      <c r="B15" s="5"/>
      <c r="C15" s="5"/>
      <c r="D15" s="6"/>
      <c r="E15" s="7"/>
      <c r="F15" s="17">
        <v>3.4</v>
      </c>
      <c r="G15" s="18" t="s">
        <v>117</v>
      </c>
      <c r="H15" s="19"/>
      <c r="I15" s="19"/>
      <c r="J15" s="19"/>
      <c r="K15" s="32"/>
    </row>
    <row r="16" spans="1:13" ht="30.75" x14ac:dyDescent="0.3">
      <c r="A16" s="5">
        <v>1</v>
      </c>
      <c r="B16" s="5">
        <v>1</v>
      </c>
      <c r="C16" s="5"/>
      <c r="D16" s="6">
        <v>1</v>
      </c>
      <c r="E16" s="7"/>
      <c r="F16" s="8" t="s">
        <v>118</v>
      </c>
      <c r="G16" s="10" t="s">
        <v>121</v>
      </c>
      <c r="H16" s="22">
        <v>8</v>
      </c>
      <c r="I16" s="112" t="s">
        <v>480</v>
      </c>
      <c r="J16" s="40">
        <f>IF(I16="N",H16,0)</f>
        <v>0</v>
      </c>
      <c r="K16" s="31"/>
    </row>
    <row r="17" spans="1:11" ht="30.75" x14ac:dyDescent="0.3">
      <c r="A17" s="5">
        <v>1</v>
      </c>
      <c r="B17" s="5">
        <v>1</v>
      </c>
      <c r="C17" s="5"/>
      <c r="D17" s="6">
        <v>1</v>
      </c>
      <c r="E17" s="7"/>
      <c r="F17" s="8" t="s">
        <v>119</v>
      </c>
      <c r="G17" s="10" t="s">
        <v>509</v>
      </c>
      <c r="H17" s="22">
        <v>8</v>
      </c>
      <c r="I17" s="112" t="s">
        <v>480</v>
      </c>
      <c r="J17" s="40">
        <f>IF(I17="N",H17,0)</f>
        <v>0</v>
      </c>
      <c r="K17" s="31"/>
    </row>
    <row r="18" spans="1:11" x14ac:dyDescent="0.3">
      <c r="A18" s="5">
        <v>1</v>
      </c>
      <c r="B18" s="5">
        <v>1</v>
      </c>
      <c r="C18" s="5">
        <v>1</v>
      </c>
      <c r="D18" s="6">
        <v>1</v>
      </c>
      <c r="E18" s="7"/>
      <c r="F18" s="8" t="s">
        <v>120</v>
      </c>
      <c r="G18" s="10" t="s">
        <v>122</v>
      </c>
      <c r="H18" s="22">
        <v>8</v>
      </c>
      <c r="I18" s="112" t="s">
        <v>480</v>
      </c>
      <c r="J18" s="40">
        <f>IF(I18="N",H18,0)</f>
        <v>0</v>
      </c>
      <c r="K18" s="31"/>
    </row>
    <row r="19" spans="1:11" x14ac:dyDescent="0.3">
      <c r="A19" s="5"/>
      <c r="B19" s="5"/>
      <c r="C19" s="5">
        <v>1</v>
      </c>
      <c r="D19" s="6"/>
      <c r="E19" s="7"/>
      <c r="F19" s="8" t="s">
        <v>292</v>
      </c>
      <c r="G19" s="10" t="s">
        <v>294</v>
      </c>
      <c r="H19" s="22">
        <v>8</v>
      </c>
      <c r="I19" s="112" t="s">
        <v>480</v>
      </c>
      <c r="J19" s="40">
        <f t="shared" ref="J19:J20" si="1">IF(I19="N",H19,0)</f>
        <v>0</v>
      </c>
      <c r="K19" s="33"/>
    </row>
    <row r="20" spans="1:11" x14ac:dyDescent="0.3">
      <c r="A20" s="5"/>
      <c r="B20" s="5"/>
      <c r="C20" s="5">
        <v>1</v>
      </c>
      <c r="D20" s="6"/>
      <c r="E20" s="7"/>
      <c r="F20" s="8" t="s">
        <v>293</v>
      </c>
      <c r="G20" s="10" t="s">
        <v>295</v>
      </c>
      <c r="H20" s="22">
        <v>8</v>
      </c>
      <c r="I20" s="112" t="s">
        <v>480</v>
      </c>
      <c r="J20" s="40">
        <f t="shared" si="1"/>
        <v>0</v>
      </c>
      <c r="K20" s="33"/>
    </row>
    <row r="21" spans="1:11" ht="37.5" x14ac:dyDescent="0.3">
      <c r="A21" s="5"/>
      <c r="B21" s="5"/>
      <c r="C21" s="5"/>
      <c r="D21" s="6"/>
      <c r="E21" s="7"/>
      <c r="F21" s="17">
        <v>3.5</v>
      </c>
      <c r="G21" s="18" t="s">
        <v>126</v>
      </c>
      <c r="H21" s="19"/>
      <c r="I21" s="19"/>
      <c r="J21" s="20"/>
      <c r="K21" s="32"/>
    </row>
    <row r="22" spans="1:11" x14ac:dyDescent="0.3">
      <c r="A22" s="5">
        <v>1</v>
      </c>
      <c r="B22" s="5"/>
      <c r="C22" s="5">
        <v>1</v>
      </c>
      <c r="D22" s="6">
        <v>1</v>
      </c>
      <c r="E22" s="7"/>
      <c r="F22" s="8" t="s">
        <v>123</v>
      </c>
      <c r="G22" s="10" t="s">
        <v>127</v>
      </c>
      <c r="H22" s="22">
        <v>4</v>
      </c>
      <c r="I22" s="112" t="s">
        <v>480</v>
      </c>
      <c r="J22" s="40">
        <f t="shared" ref="J22:J24" si="2">IF(I22="N",H22,0)</f>
        <v>0</v>
      </c>
      <c r="K22" s="31"/>
    </row>
    <row r="23" spans="1:11" ht="30.75" x14ac:dyDescent="0.3">
      <c r="A23" s="5">
        <v>1</v>
      </c>
      <c r="B23" s="5"/>
      <c r="C23" s="5">
        <v>1</v>
      </c>
      <c r="D23" s="6">
        <v>1</v>
      </c>
      <c r="E23" s="7"/>
      <c r="F23" s="8" t="s">
        <v>124</v>
      </c>
      <c r="G23" s="10" t="s">
        <v>128</v>
      </c>
      <c r="H23" s="22">
        <v>4</v>
      </c>
      <c r="I23" s="112" t="s">
        <v>480</v>
      </c>
      <c r="J23" s="40">
        <f t="shared" si="2"/>
        <v>0</v>
      </c>
      <c r="K23" s="31"/>
    </row>
    <row r="24" spans="1:11" ht="30.75" x14ac:dyDescent="0.3">
      <c r="A24" s="5">
        <v>1</v>
      </c>
      <c r="B24" s="5"/>
      <c r="C24" s="5">
        <v>1</v>
      </c>
      <c r="D24" s="6">
        <v>1</v>
      </c>
      <c r="E24" s="7"/>
      <c r="F24" s="8" t="s">
        <v>125</v>
      </c>
      <c r="G24" s="10" t="s">
        <v>129</v>
      </c>
      <c r="H24" s="22">
        <v>4</v>
      </c>
      <c r="I24" s="112" t="s">
        <v>480</v>
      </c>
      <c r="J24" s="40">
        <f t="shared" si="2"/>
        <v>0</v>
      </c>
      <c r="K24" s="31"/>
    </row>
    <row r="25" spans="1:11" x14ac:dyDescent="0.3">
      <c r="A25" s="5"/>
      <c r="B25" s="5"/>
      <c r="C25" s="5"/>
      <c r="D25" s="6"/>
      <c r="E25" s="7"/>
      <c r="F25" s="17">
        <v>3.6</v>
      </c>
      <c r="G25" s="18" t="s">
        <v>141</v>
      </c>
      <c r="H25" s="19"/>
      <c r="I25" s="19"/>
      <c r="J25" s="20"/>
      <c r="K25" s="32"/>
    </row>
    <row r="26" spans="1:11" x14ac:dyDescent="0.3">
      <c r="A26" s="5">
        <v>1</v>
      </c>
      <c r="B26" s="5"/>
      <c r="C26" s="5">
        <v>1</v>
      </c>
      <c r="D26" s="6">
        <v>1</v>
      </c>
      <c r="E26" s="7"/>
      <c r="F26" s="8" t="s">
        <v>130</v>
      </c>
      <c r="G26" s="10" t="s">
        <v>146</v>
      </c>
      <c r="H26" s="22">
        <v>30</v>
      </c>
      <c r="I26" s="112" t="s">
        <v>480</v>
      </c>
      <c r="J26" s="40">
        <f t="shared" ref="J26:J30" si="3">IF(I26="N",H26,0)</f>
        <v>0</v>
      </c>
      <c r="K26" s="31"/>
    </row>
    <row r="27" spans="1:11" x14ac:dyDescent="0.3">
      <c r="A27" s="5">
        <v>1</v>
      </c>
      <c r="B27" s="5"/>
      <c r="C27" s="5">
        <v>1</v>
      </c>
      <c r="D27" s="6">
        <v>1</v>
      </c>
      <c r="E27" s="7"/>
      <c r="F27" s="8" t="s">
        <v>131</v>
      </c>
      <c r="G27" s="10" t="s">
        <v>147</v>
      </c>
      <c r="H27" s="22">
        <v>30</v>
      </c>
      <c r="I27" s="112" t="s">
        <v>480</v>
      </c>
      <c r="J27" s="40">
        <f t="shared" si="3"/>
        <v>0</v>
      </c>
      <c r="K27" s="31"/>
    </row>
    <row r="28" spans="1:11" x14ac:dyDescent="0.3">
      <c r="A28" s="5">
        <v>1</v>
      </c>
      <c r="B28" s="5"/>
      <c r="C28" s="5">
        <v>1</v>
      </c>
      <c r="D28" s="6">
        <v>1</v>
      </c>
      <c r="E28" s="7"/>
      <c r="F28" s="8" t="s">
        <v>132</v>
      </c>
      <c r="G28" s="10" t="s">
        <v>510</v>
      </c>
      <c r="H28" s="22">
        <v>30</v>
      </c>
      <c r="I28" s="112" t="s">
        <v>480</v>
      </c>
      <c r="J28" s="40">
        <f t="shared" si="3"/>
        <v>0</v>
      </c>
      <c r="K28" s="31"/>
    </row>
    <row r="29" spans="1:11" x14ac:dyDescent="0.3">
      <c r="A29" s="5"/>
      <c r="B29" s="5"/>
      <c r="C29" s="5">
        <v>1</v>
      </c>
      <c r="D29" s="6"/>
      <c r="E29" s="7"/>
      <c r="F29" s="8" t="s">
        <v>296</v>
      </c>
      <c r="G29" s="10" t="s">
        <v>298</v>
      </c>
      <c r="H29" s="22">
        <v>30</v>
      </c>
      <c r="I29" s="112" t="s">
        <v>480</v>
      </c>
      <c r="J29" s="40">
        <f t="shared" si="3"/>
        <v>0</v>
      </c>
      <c r="K29" s="33"/>
    </row>
    <row r="30" spans="1:11" x14ac:dyDescent="0.3">
      <c r="A30" s="5"/>
      <c r="B30" s="5"/>
      <c r="C30" s="5">
        <v>1</v>
      </c>
      <c r="D30" s="6"/>
      <c r="E30" s="7"/>
      <c r="F30" s="8" t="s">
        <v>297</v>
      </c>
      <c r="G30" s="10" t="s">
        <v>299</v>
      </c>
      <c r="H30" s="22">
        <v>30</v>
      </c>
      <c r="I30" s="112" t="s">
        <v>480</v>
      </c>
      <c r="J30" s="40">
        <f t="shared" si="3"/>
        <v>0</v>
      </c>
      <c r="K30" s="33"/>
    </row>
    <row r="31" spans="1:11" x14ac:dyDescent="0.3">
      <c r="A31" s="5"/>
      <c r="B31" s="5"/>
      <c r="C31" s="5"/>
      <c r="D31" s="6"/>
      <c r="E31" s="7"/>
      <c r="F31" s="17">
        <v>3.7</v>
      </c>
      <c r="G31" s="18" t="s">
        <v>142</v>
      </c>
      <c r="H31" s="19"/>
      <c r="I31" s="19"/>
      <c r="J31" s="20"/>
      <c r="K31" s="32"/>
    </row>
    <row r="32" spans="1:11" s="7" customFormat="1" x14ac:dyDescent="0.3">
      <c r="A32" s="5">
        <v>1</v>
      </c>
      <c r="B32" s="5"/>
      <c r="C32" s="5"/>
      <c r="D32" s="6">
        <v>1</v>
      </c>
      <c r="F32" s="8" t="s">
        <v>133</v>
      </c>
      <c r="G32" s="10" t="s">
        <v>148</v>
      </c>
      <c r="H32" s="22">
        <v>30</v>
      </c>
      <c r="I32" s="112" t="s">
        <v>480</v>
      </c>
      <c r="J32" s="40">
        <f t="shared" ref="J32:J33" si="4">IF(I32="N",H32,0)</f>
        <v>0</v>
      </c>
      <c r="K32" s="36"/>
    </row>
    <row r="33" spans="1:11" s="7" customFormat="1" x14ac:dyDescent="0.3">
      <c r="A33" s="5"/>
      <c r="B33" s="5"/>
      <c r="C33" s="5">
        <v>1</v>
      </c>
      <c r="D33" s="6"/>
      <c r="F33" s="8" t="s">
        <v>300</v>
      </c>
      <c r="G33" s="10" t="s">
        <v>301</v>
      </c>
      <c r="H33" s="22">
        <v>30</v>
      </c>
      <c r="I33" s="112" t="s">
        <v>480</v>
      </c>
      <c r="J33" s="40">
        <f t="shared" si="4"/>
        <v>0</v>
      </c>
      <c r="K33" s="37"/>
    </row>
    <row r="34" spans="1:11" x14ac:dyDescent="0.3">
      <c r="A34" s="5"/>
      <c r="B34" s="5"/>
      <c r="C34" s="5"/>
      <c r="D34" s="6"/>
      <c r="E34" s="7"/>
      <c r="F34" s="17">
        <v>3.8</v>
      </c>
      <c r="G34" s="18" t="s">
        <v>143</v>
      </c>
      <c r="H34" s="19"/>
      <c r="I34" s="19"/>
      <c r="J34" s="20"/>
      <c r="K34" s="32"/>
    </row>
    <row r="35" spans="1:11" x14ac:dyDescent="0.3">
      <c r="A35" s="5">
        <v>1</v>
      </c>
      <c r="B35" s="5"/>
      <c r="C35" s="5"/>
      <c r="D35" s="6">
        <v>1</v>
      </c>
      <c r="E35" s="7"/>
      <c r="F35" s="8" t="s">
        <v>134</v>
      </c>
      <c r="G35" s="10" t="s">
        <v>149</v>
      </c>
      <c r="H35" s="22">
        <v>2</v>
      </c>
      <c r="I35" s="112" t="s">
        <v>480</v>
      </c>
      <c r="J35" s="40">
        <f t="shared" ref="J35:J40" si="5">IF(I35="N",H35,0)</f>
        <v>0</v>
      </c>
      <c r="K35" s="36"/>
    </row>
    <row r="36" spans="1:11" x14ac:dyDescent="0.3">
      <c r="A36" s="5">
        <v>1</v>
      </c>
      <c r="B36" s="5"/>
      <c r="C36" s="5"/>
      <c r="D36" s="6">
        <v>1</v>
      </c>
      <c r="E36" s="7"/>
      <c r="F36" s="8" t="s">
        <v>135</v>
      </c>
      <c r="G36" s="10" t="s">
        <v>150</v>
      </c>
      <c r="H36" s="22">
        <v>2</v>
      </c>
      <c r="I36" s="112" t="s">
        <v>480</v>
      </c>
      <c r="J36" s="40">
        <f t="shared" si="5"/>
        <v>0</v>
      </c>
      <c r="K36" s="36"/>
    </row>
    <row r="37" spans="1:11" x14ac:dyDescent="0.3">
      <c r="A37" s="5">
        <v>1</v>
      </c>
      <c r="B37" s="5"/>
      <c r="C37" s="5"/>
      <c r="D37" s="6">
        <v>1</v>
      </c>
      <c r="E37" s="7"/>
      <c r="F37" s="8" t="s">
        <v>136</v>
      </c>
      <c r="G37" s="10" t="s">
        <v>151</v>
      </c>
      <c r="H37" s="22">
        <v>0</v>
      </c>
      <c r="I37" s="112" t="s">
        <v>480</v>
      </c>
      <c r="J37" s="40">
        <f t="shared" si="5"/>
        <v>0</v>
      </c>
      <c r="K37" s="36"/>
    </row>
    <row r="38" spans="1:11" x14ac:dyDescent="0.3">
      <c r="A38" s="5">
        <v>1</v>
      </c>
      <c r="B38" s="5"/>
      <c r="C38" s="5"/>
      <c r="D38" s="6">
        <v>1</v>
      </c>
      <c r="E38" s="7"/>
      <c r="F38" s="8" t="s">
        <v>137</v>
      </c>
      <c r="G38" s="10" t="s">
        <v>152</v>
      </c>
      <c r="H38" s="22">
        <v>0</v>
      </c>
      <c r="I38" s="112" t="s">
        <v>480</v>
      </c>
      <c r="J38" s="40">
        <f t="shared" si="5"/>
        <v>0</v>
      </c>
      <c r="K38" s="36"/>
    </row>
    <row r="39" spans="1:11" x14ac:dyDescent="0.3">
      <c r="A39" s="5"/>
      <c r="B39" s="5"/>
      <c r="C39" s="5">
        <v>1</v>
      </c>
      <c r="D39" s="6"/>
      <c r="E39" s="7"/>
      <c r="F39" s="8" t="s">
        <v>302</v>
      </c>
      <c r="G39" s="10" t="s">
        <v>304</v>
      </c>
      <c r="H39" s="22">
        <v>2</v>
      </c>
      <c r="I39" s="112" t="s">
        <v>480</v>
      </c>
      <c r="J39" s="40">
        <f t="shared" si="5"/>
        <v>0</v>
      </c>
      <c r="K39" s="37"/>
    </row>
    <row r="40" spans="1:11" x14ac:dyDescent="0.3">
      <c r="A40" s="5"/>
      <c r="B40" s="5"/>
      <c r="C40" s="5">
        <v>1</v>
      </c>
      <c r="D40" s="6"/>
      <c r="E40" s="7"/>
      <c r="F40" s="8" t="s">
        <v>303</v>
      </c>
      <c r="G40" s="10" t="s">
        <v>305</v>
      </c>
      <c r="H40" s="22">
        <v>2</v>
      </c>
      <c r="I40" s="112" t="s">
        <v>480</v>
      </c>
      <c r="J40" s="40">
        <f t="shared" si="5"/>
        <v>0</v>
      </c>
      <c r="K40" s="37"/>
    </row>
    <row r="41" spans="1:11" x14ac:dyDescent="0.3">
      <c r="A41" s="5"/>
      <c r="B41" s="5"/>
      <c r="C41" s="5"/>
      <c r="D41" s="6"/>
      <c r="E41" s="7"/>
      <c r="F41" s="17">
        <v>3.9</v>
      </c>
      <c r="G41" s="18" t="s">
        <v>144</v>
      </c>
      <c r="H41" s="19"/>
      <c r="I41" s="19"/>
      <c r="J41" s="20"/>
      <c r="K41" s="32"/>
    </row>
    <row r="42" spans="1:11" x14ac:dyDescent="0.3">
      <c r="A42" s="5">
        <v>1</v>
      </c>
      <c r="B42" s="5">
        <v>1</v>
      </c>
      <c r="C42" s="5"/>
      <c r="D42" s="6">
        <v>1</v>
      </c>
      <c r="E42" s="7"/>
      <c r="F42" s="8" t="s">
        <v>138</v>
      </c>
      <c r="G42" s="10" t="s">
        <v>153</v>
      </c>
      <c r="H42" s="22">
        <v>4</v>
      </c>
      <c r="I42" s="112" t="s">
        <v>480</v>
      </c>
      <c r="J42" s="40">
        <f t="shared" ref="J42:J43" si="6">IF(I42="N",H42,0)</f>
        <v>0</v>
      </c>
      <c r="K42" s="36"/>
    </row>
    <row r="43" spans="1:11" x14ac:dyDescent="0.3">
      <c r="A43" s="5"/>
      <c r="B43" s="5"/>
      <c r="C43" s="5">
        <v>1</v>
      </c>
      <c r="D43" s="6"/>
      <c r="E43" s="7"/>
      <c r="F43" s="8" t="s">
        <v>306</v>
      </c>
      <c r="G43" s="10" t="s">
        <v>307</v>
      </c>
      <c r="H43" s="22">
        <v>4</v>
      </c>
      <c r="I43" s="112" t="s">
        <v>480</v>
      </c>
      <c r="J43" s="40">
        <f t="shared" si="6"/>
        <v>0</v>
      </c>
      <c r="K43" s="37"/>
    </row>
    <row r="44" spans="1:11" x14ac:dyDescent="0.3">
      <c r="A44" s="5"/>
      <c r="B44" s="5"/>
      <c r="C44" s="5"/>
      <c r="D44" s="6"/>
      <c r="E44" s="7"/>
      <c r="F44" s="25" t="s">
        <v>140</v>
      </c>
      <c r="G44" s="18" t="s">
        <v>145</v>
      </c>
      <c r="H44" s="19"/>
      <c r="I44" s="19"/>
      <c r="J44" s="20"/>
      <c r="K44" s="32"/>
    </row>
    <row r="45" spans="1:11" x14ac:dyDescent="0.3">
      <c r="A45" s="5">
        <v>1</v>
      </c>
      <c r="B45" s="5"/>
      <c r="C45" s="5"/>
      <c r="D45" s="6">
        <v>1</v>
      </c>
      <c r="E45" s="7"/>
      <c r="F45" s="8" t="s">
        <v>139</v>
      </c>
      <c r="G45" s="10" t="s">
        <v>154</v>
      </c>
      <c r="H45" s="22">
        <v>2</v>
      </c>
      <c r="I45" s="112" t="s">
        <v>480</v>
      </c>
      <c r="J45" s="40">
        <f>IF(I45="N",H45,0)</f>
        <v>0</v>
      </c>
      <c r="K45" s="31"/>
    </row>
    <row r="46" spans="1:11" hidden="1" x14ac:dyDescent="0.3">
      <c r="I46" s="2">
        <v>476</v>
      </c>
      <c r="J46" s="2">
        <f>SUM(J5:J45)</f>
        <v>0</v>
      </c>
    </row>
    <row r="47" spans="1:11" hidden="1" x14ac:dyDescent="0.3">
      <c r="I47" s="2">
        <v>32</v>
      </c>
      <c r="J47" s="2">
        <f>COUNTIF(I5:I45,"-")</f>
        <v>32</v>
      </c>
    </row>
    <row r="48" spans="1:11" hidden="1" x14ac:dyDescent="0.3">
      <c r="J48" s="2">
        <v>32</v>
      </c>
    </row>
  </sheetData>
  <dataValidations count="1">
    <dataValidation type="list" allowBlank="1" showInputMessage="1" showErrorMessage="1" sqref="I45 I42:I43 I35:I40 I32:I33 I26:I30 I22:I24 I16:I20 I13:I14 I5:I8 I10:I11" xr:uid="{5D353994-85EB-46F8-959D-E1094A4C22DC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L26"/>
  <sheetViews>
    <sheetView topLeftCell="A3" workbookViewId="0">
      <selection activeCell="I14" sqref="I14"/>
    </sheetView>
  </sheetViews>
  <sheetFormatPr defaultColWidth="9.140625" defaultRowHeight="18.75" x14ac:dyDescent="0.3"/>
  <cols>
    <col min="1" max="3" width="3.7109375" style="11" bestFit="1" customWidth="1"/>
    <col min="4" max="4" width="3.7109375" style="2" bestFit="1" customWidth="1"/>
    <col min="5" max="5" width="2" style="2" customWidth="1"/>
    <col min="6" max="6" width="8.42578125" style="3" bestFit="1" customWidth="1"/>
    <col min="7" max="7" width="76" style="14" customWidth="1"/>
    <col min="8" max="8" width="3.7109375" style="12" bestFit="1" customWidth="1"/>
    <col min="9" max="9" width="12" style="12" customWidth="1"/>
    <col min="10" max="10" width="9.140625" style="12" hidden="1" customWidth="1"/>
    <col min="11" max="11" width="48" style="2" customWidth="1"/>
    <col min="12" max="12" width="0" style="2" hidden="1" customWidth="1"/>
    <col min="13" max="16384" width="9.140625" style="2"/>
  </cols>
  <sheetData>
    <row r="1" spans="1:12" x14ac:dyDescent="0.3">
      <c r="L1" s="2" t="s">
        <v>480</v>
      </c>
    </row>
    <row r="2" spans="1:12" ht="69" x14ac:dyDescent="0.3">
      <c r="A2" s="1" t="s">
        <v>18</v>
      </c>
      <c r="B2" s="1" t="s">
        <v>19</v>
      </c>
      <c r="C2" s="1" t="s">
        <v>20</v>
      </c>
      <c r="D2" s="1" t="s">
        <v>21</v>
      </c>
      <c r="H2" s="15"/>
      <c r="I2" s="15"/>
      <c r="J2" s="15"/>
      <c r="K2" s="39"/>
      <c r="L2" s="2" t="s">
        <v>478</v>
      </c>
    </row>
    <row r="3" spans="1:12" ht="60" x14ac:dyDescent="0.35">
      <c r="A3" s="5"/>
      <c r="B3" s="5"/>
      <c r="C3" s="5"/>
      <c r="D3" s="6"/>
      <c r="E3" s="7"/>
      <c r="F3" s="8">
        <v>4</v>
      </c>
      <c r="G3" s="9" t="s">
        <v>308</v>
      </c>
      <c r="H3" s="21" t="s">
        <v>39</v>
      </c>
      <c r="I3" s="16" t="s">
        <v>451</v>
      </c>
      <c r="J3" s="21"/>
      <c r="K3" s="13" t="s">
        <v>452</v>
      </c>
      <c r="L3" s="2" t="s">
        <v>479</v>
      </c>
    </row>
    <row r="4" spans="1:12" ht="37.5" x14ac:dyDescent="0.3">
      <c r="A4" s="5"/>
      <c r="B4" s="5"/>
      <c r="C4" s="5"/>
      <c r="D4" s="6"/>
      <c r="E4" s="7"/>
      <c r="F4" s="17">
        <v>4.0999999999999996</v>
      </c>
      <c r="G4" s="18" t="s">
        <v>309</v>
      </c>
      <c r="H4" s="19"/>
      <c r="I4" s="19"/>
      <c r="J4" s="19"/>
      <c r="K4" s="20"/>
      <c r="L4" s="2" t="s">
        <v>481</v>
      </c>
    </row>
    <row r="5" spans="1:12" x14ac:dyDescent="0.3">
      <c r="A5" s="5">
        <v>1</v>
      </c>
      <c r="B5" s="5"/>
      <c r="C5" s="5">
        <v>1</v>
      </c>
      <c r="D5" s="6">
        <v>1</v>
      </c>
      <c r="E5" s="7"/>
      <c r="F5" s="8" t="s">
        <v>155</v>
      </c>
      <c r="G5" s="10" t="s">
        <v>309</v>
      </c>
      <c r="H5" s="22">
        <v>8</v>
      </c>
      <c r="I5" s="112" t="s">
        <v>480</v>
      </c>
      <c r="J5" s="40">
        <f t="shared" ref="J5" si="0">IF(I5="N",H5,0)</f>
        <v>0</v>
      </c>
      <c r="K5" s="13"/>
    </row>
    <row r="6" spans="1:12" x14ac:dyDescent="0.3">
      <c r="A6" s="5"/>
      <c r="B6" s="5"/>
      <c r="C6" s="5"/>
      <c r="D6" s="6"/>
      <c r="E6" s="7"/>
      <c r="F6" s="17">
        <v>4.2</v>
      </c>
      <c r="G6" s="18" t="s">
        <v>310</v>
      </c>
      <c r="H6" s="19"/>
      <c r="I6" s="19"/>
      <c r="J6" s="19"/>
      <c r="K6" s="20"/>
    </row>
    <row r="7" spans="1:12" ht="30.75" x14ac:dyDescent="0.3">
      <c r="A7" s="5">
        <v>1</v>
      </c>
      <c r="B7" s="5"/>
      <c r="C7" s="5">
        <v>1</v>
      </c>
      <c r="D7" s="6">
        <v>1</v>
      </c>
      <c r="E7" s="7"/>
      <c r="F7" s="8" t="s">
        <v>156</v>
      </c>
      <c r="G7" s="10" t="s">
        <v>311</v>
      </c>
      <c r="H7" s="22">
        <v>8</v>
      </c>
      <c r="I7" s="112" t="s">
        <v>480</v>
      </c>
      <c r="J7" s="40">
        <f t="shared" ref="J7:J11" si="1">IF(I7="N",H7,0)</f>
        <v>0</v>
      </c>
      <c r="K7" s="13"/>
    </row>
    <row r="8" spans="1:12" ht="30.75" x14ac:dyDescent="0.3">
      <c r="A8" s="5">
        <v>1</v>
      </c>
      <c r="B8" s="5"/>
      <c r="C8" s="5">
        <v>1</v>
      </c>
      <c r="D8" s="6">
        <v>1</v>
      </c>
      <c r="E8" s="7"/>
      <c r="F8" s="8" t="s">
        <v>157</v>
      </c>
      <c r="G8" s="10" t="s">
        <v>312</v>
      </c>
      <c r="H8" s="22">
        <v>8</v>
      </c>
      <c r="I8" s="112" t="s">
        <v>480</v>
      </c>
      <c r="J8" s="40">
        <f t="shared" si="1"/>
        <v>0</v>
      </c>
      <c r="K8" s="13"/>
    </row>
    <row r="9" spans="1:12" x14ac:dyDescent="0.3">
      <c r="A9" s="5">
        <v>1</v>
      </c>
      <c r="B9" s="5"/>
      <c r="C9" s="5">
        <v>1</v>
      </c>
      <c r="D9" s="6">
        <v>1</v>
      </c>
      <c r="E9" s="7"/>
      <c r="F9" s="8" t="s">
        <v>158</v>
      </c>
      <c r="G9" s="10" t="s">
        <v>313</v>
      </c>
      <c r="H9" s="22">
        <v>8</v>
      </c>
      <c r="I9" s="112" t="s">
        <v>480</v>
      </c>
      <c r="J9" s="40">
        <f t="shared" si="1"/>
        <v>0</v>
      </c>
      <c r="K9" s="13"/>
    </row>
    <row r="10" spans="1:12" x14ac:dyDescent="0.3">
      <c r="A10" s="5">
        <v>1</v>
      </c>
      <c r="B10" s="5"/>
      <c r="C10" s="5">
        <v>1</v>
      </c>
      <c r="D10" s="6">
        <v>1</v>
      </c>
      <c r="E10" s="7"/>
      <c r="F10" s="8" t="s">
        <v>159</v>
      </c>
      <c r="G10" s="10" t="s">
        <v>314</v>
      </c>
      <c r="H10" s="22">
        <v>8</v>
      </c>
      <c r="I10" s="112" t="s">
        <v>480</v>
      </c>
      <c r="J10" s="40">
        <f t="shared" si="1"/>
        <v>0</v>
      </c>
      <c r="K10" s="13"/>
    </row>
    <row r="11" spans="1:12" x14ac:dyDescent="0.3">
      <c r="A11" s="5">
        <v>1</v>
      </c>
      <c r="B11" s="5"/>
      <c r="C11" s="5">
        <v>1</v>
      </c>
      <c r="D11" s="6">
        <v>1</v>
      </c>
      <c r="E11" s="7"/>
      <c r="F11" s="8" t="s">
        <v>160</v>
      </c>
      <c r="G11" s="10" t="s">
        <v>315</v>
      </c>
      <c r="H11" s="22">
        <v>8</v>
      </c>
      <c r="I11" s="112" t="s">
        <v>480</v>
      </c>
      <c r="J11" s="40">
        <f t="shared" si="1"/>
        <v>0</v>
      </c>
      <c r="K11" s="13"/>
    </row>
    <row r="12" spans="1:12" x14ac:dyDescent="0.3">
      <c r="A12" s="5"/>
      <c r="B12" s="5"/>
      <c r="C12" s="5"/>
      <c r="D12" s="6"/>
      <c r="E12" s="7"/>
      <c r="F12" s="17">
        <v>4.3</v>
      </c>
      <c r="G12" s="18" t="s">
        <v>316</v>
      </c>
      <c r="H12" s="19"/>
      <c r="I12" s="19"/>
      <c r="J12" s="19"/>
      <c r="K12" s="20"/>
    </row>
    <row r="13" spans="1:12" x14ac:dyDescent="0.3">
      <c r="A13" s="5">
        <v>1</v>
      </c>
      <c r="B13" s="5"/>
      <c r="C13" s="5"/>
      <c r="D13" s="6">
        <v>1</v>
      </c>
      <c r="E13" s="7"/>
      <c r="F13" s="8" t="s">
        <v>161</v>
      </c>
      <c r="G13" s="10" t="s">
        <v>317</v>
      </c>
      <c r="H13" s="22">
        <v>30</v>
      </c>
      <c r="I13" s="112" t="s">
        <v>480</v>
      </c>
      <c r="J13" s="40">
        <f t="shared" ref="J13:J23" si="2">IF(I13="N",H13,0)</f>
        <v>0</v>
      </c>
      <c r="K13" s="13"/>
    </row>
    <row r="14" spans="1:12" x14ac:dyDescent="0.3">
      <c r="A14" s="5">
        <v>1</v>
      </c>
      <c r="B14" s="5"/>
      <c r="C14" s="5">
        <v>1</v>
      </c>
      <c r="D14" s="6">
        <v>1</v>
      </c>
      <c r="E14" s="7"/>
      <c r="F14" s="8" t="s">
        <v>162</v>
      </c>
      <c r="G14" s="10" t="s">
        <v>318</v>
      </c>
      <c r="H14" s="22">
        <v>30</v>
      </c>
      <c r="I14" s="112" t="s">
        <v>480</v>
      </c>
      <c r="J14" s="40">
        <f t="shared" si="2"/>
        <v>0</v>
      </c>
      <c r="K14" s="13"/>
    </row>
    <row r="15" spans="1:12" x14ac:dyDescent="0.3">
      <c r="A15" s="5">
        <v>1</v>
      </c>
      <c r="B15" s="5"/>
      <c r="C15" s="5"/>
      <c r="D15" s="6">
        <v>1</v>
      </c>
      <c r="E15" s="7"/>
      <c r="F15" s="8" t="s">
        <v>163</v>
      </c>
      <c r="G15" s="10" t="s">
        <v>511</v>
      </c>
      <c r="H15" s="22">
        <v>30</v>
      </c>
      <c r="I15" s="112" t="s">
        <v>480</v>
      </c>
      <c r="J15" s="40">
        <f t="shared" si="2"/>
        <v>0</v>
      </c>
      <c r="K15" s="13"/>
    </row>
    <row r="16" spans="1:12" x14ac:dyDescent="0.3">
      <c r="A16" s="5">
        <v>1</v>
      </c>
      <c r="B16" s="5"/>
      <c r="C16" s="5"/>
      <c r="D16" s="6">
        <v>1</v>
      </c>
      <c r="E16" s="7"/>
      <c r="F16" s="8" t="s">
        <v>164</v>
      </c>
      <c r="G16" s="10" t="s">
        <v>512</v>
      </c>
      <c r="H16" s="22">
        <v>30</v>
      </c>
      <c r="I16" s="112" t="s">
        <v>480</v>
      </c>
      <c r="J16" s="40">
        <f t="shared" si="2"/>
        <v>0</v>
      </c>
      <c r="K16" s="13"/>
    </row>
    <row r="17" spans="1:11" x14ac:dyDescent="0.3">
      <c r="A17" s="5">
        <v>1</v>
      </c>
      <c r="B17" s="5"/>
      <c r="C17" s="5"/>
      <c r="D17" s="6">
        <v>1</v>
      </c>
      <c r="E17" s="7"/>
      <c r="F17" s="8" t="s">
        <v>165</v>
      </c>
      <c r="G17" s="99" t="s">
        <v>513</v>
      </c>
      <c r="H17" s="22">
        <v>30</v>
      </c>
      <c r="I17" s="112" t="s">
        <v>480</v>
      </c>
      <c r="J17" s="40">
        <f t="shared" si="2"/>
        <v>0</v>
      </c>
      <c r="K17" s="13"/>
    </row>
    <row r="18" spans="1:11" x14ac:dyDescent="0.3">
      <c r="A18" s="5">
        <v>1</v>
      </c>
      <c r="B18" s="5"/>
      <c r="C18" s="5"/>
      <c r="D18" s="6">
        <v>1</v>
      </c>
      <c r="E18" s="7"/>
      <c r="F18" s="8" t="s">
        <v>166</v>
      </c>
      <c r="G18" s="10" t="s">
        <v>319</v>
      </c>
      <c r="H18" s="22">
        <v>30</v>
      </c>
      <c r="I18" s="112" t="s">
        <v>480</v>
      </c>
      <c r="J18" s="40">
        <f t="shared" si="2"/>
        <v>0</v>
      </c>
      <c r="K18" s="13"/>
    </row>
    <row r="19" spans="1:11" x14ac:dyDescent="0.3">
      <c r="A19" s="5">
        <v>1</v>
      </c>
      <c r="B19" s="5"/>
      <c r="C19" s="5">
        <v>1</v>
      </c>
      <c r="D19" s="6">
        <v>1</v>
      </c>
      <c r="E19" s="7"/>
      <c r="F19" s="8" t="s">
        <v>167</v>
      </c>
      <c r="G19" s="10" t="s">
        <v>320</v>
      </c>
      <c r="H19" s="22">
        <v>30</v>
      </c>
      <c r="I19" s="112" t="s">
        <v>480</v>
      </c>
      <c r="J19" s="40">
        <f t="shared" si="2"/>
        <v>0</v>
      </c>
      <c r="K19" s="13"/>
    </row>
    <row r="20" spans="1:11" x14ac:dyDescent="0.3">
      <c r="A20" s="5">
        <v>1</v>
      </c>
      <c r="B20" s="5"/>
      <c r="C20" s="5"/>
      <c r="D20" s="6">
        <v>1</v>
      </c>
      <c r="E20" s="7"/>
      <c r="F20" s="8" t="s">
        <v>168</v>
      </c>
      <c r="G20" s="10" t="s">
        <v>321</v>
      </c>
      <c r="H20" s="22">
        <v>30</v>
      </c>
      <c r="I20" s="112" t="s">
        <v>480</v>
      </c>
      <c r="J20" s="40">
        <f t="shared" si="2"/>
        <v>0</v>
      </c>
      <c r="K20" s="13"/>
    </row>
    <row r="21" spans="1:11" x14ac:dyDescent="0.3">
      <c r="A21" s="5">
        <v>1</v>
      </c>
      <c r="B21" s="5"/>
      <c r="C21" s="5"/>
      <c r="D21" s="6">
        <v>1</v>
      </c>
      <c r="E21" s="7"/>
      <c r="F21" s="8" t="s">
        <v>169</v>
      </c>
      <c r="G21" s="10" t="s">
        <v>322</v>
      </c>
      <c r="H21" s="22">
        <v>30</v>
      </c>
      <c r="I21" s="112" t="s">
        <v>480</v>
      </c>
      <c r="J21" s="40">
        <f t="shared" si="2"/>
        <v>0</v>
      </c>
      <c r="K21" s="13"/>
    </row>
    <row r="22" spans="1:11" x14ac:dyDescent="0.3">
      <c r="A22" s="5">
        <v>1</v>
      </c>
      <c r="B22" s="5"/>
      <c r="C22" s="5"/>
      <c r="D22" s="6">
        <v>1</v>
      </c>
      <c r="E22" s="7"/>
      <c r="F22" s="8" t="s">
        <v>170</v>
      </c>
      <c r="G22" s="10" t="s">
        <v>323</v>
      </c>
      <c r="H22" s="22">
        <v>30</v>
      </c>
      <c r="I22" s="112" t="s">
        <v>480</v>
      </c>
      <c r="J22" s="40">
        <f t="shared" si="2"/>
        <v>0</v>
      </c>
      <c r="K22" s="13"/>
    </row>
    <row r="23" spans="1:11" s="7" customFormat="1" x14ac:dyDescent="0.3">
      <c r="A23" s="5">
        <v>1</v>
      </c>
      <c r="B23" s="5"/>
      <c r="C23" s="5"/>
      <c r="D23" s="6">
        <v>1</v>
      </c>
      <c r="F23" s="8" t="s">
        <v>171</v>
      </c>
      <c r="G23" s="10" t="s">
        <v>324</v>
      </c>
      <c r="H23" s="22">
        <v>30</v>
      </c>
      <c r="I23" s="112" t="s">
        <v>480</v>
      </c>
      <c r="J23" s="40">
        <f t="shared" si="2"/>
        <v>0</v>
      </c>
      <c r="K23" s="13"/>
    </row>
    <row r="24" spans="1:11" s="7" customFormat="1" ht="30.75" x14ac:dyDescent="0.3">
      <c r="A24" s="5">
        <v>1</v>
      </c>
      <c r="B24" s="5"/>
      <c r="C24" s="5"/>
      <c r="D24" s="6">
        <v>1</v>
      </c>
      <c r="F24" s="8" t="s">
        <v>514</v>
      </c>
      <c r="G24" s="10" t="s">
        <v>515</v>
      </c>
      <c r="H24" s="100">
        <v>30</v>
      </c>
      <c r="I24" s="112" t="s">
        <v>480</v>
      </c>
      <c r="J24" s="101">
        <f t="shared" ref="J24" si="3">IF(I24="N",H24,0)</f>
        <v>0</v>
      </c>
      <c r="K24" s="102"/>
    </row>
    <row r="25" spans="1:11" hidden="1" x14ac:dyDescent="0.3">
      <c r="I25" s="12">
        <v>408</v>
      </c>
      <c r="J25" s="12">
        <f>SUM(J4:J24)</f>
        <v>0</v>
      </c>
    </row>
    <row r="26" spans="1:11" hidden="1" x14ac:dyDescent="0.3">
      <c r="I26" s="12">
        <v>17</v>
      </c>
      <c r="J26" s="2">
        <f>COUNTIF(I5:I23,"-")</f>
        <v>17</v>
      </c>
    </row>
  </sheetData>
  <phoneticPr fontId="33" type="noConversion"/>
  <dataValidations count="1">
    <dataValidation type="list" allowBlank="1" showInputMessage="1" showErrorMessage="1" sqref="I13:I24 I5 I7:I11" xr:uid="{BC308FA6-AB09-482E-A6B6-3911876127CD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M16"/>
  <sheetViews>
    <sheetView workbookViewId="0">
      <selection activeCell="I13" sqref="I13"/>
    </sheetView>
  </sheetViews>
  <sheetFormatPr defaultColWidth="9.140625" defaultRowHeight="18.75" x14ac:dyDescent="0.3"/>
  <cols>
    <col min="1" max="3" width="3.7109375" style="11" bestFit="1" customWidth="1"/>
    <col min="4" max="4" width="3.7109375" style="2" bestFit="1" customWidth="1"/>
    <col min="5" max="5" width="2" style="2" customWidth="1"/>
    <col min="6" max="6" width="8.42578125" style="3" bestFit="1" customWidth="1"/>
    <col min="7" max="7" width="76" style="14" customWidth="1"/>
    <col min="8" max="8" width="3.7109375" style="12" bestFit="1" customWidth="1"/>
    <col min="9" max="9" width="11.85546875" style="2" customWidth="1"/>
    <col min="10" max="10" width="9.42578125" style="2" hidden="1" customWidth="1"/>
    <col min="11" max="11" width="32.7109375" style="27" customWidth="1"/>
    <col min="12" max="12" width="9.140625" style="2"/>
    <col min="13" max="13" width="0" style="2" hidden="1" customWidth="1"/>
    <col min="14" max="16384" width="9.140625" style="2"/>
  </cols>
  <sheetData>
    <row r="1" spans="1:13" x14ac:dyDescent="0.3">
      <c r="M1" s="2" t="s">
        <v>480</v>
      </c>
    </row>
    <row r="2" spans="1:13" ht="69" x14ac:dyDescent="0.3">
      <c r="A2" s="1" t="s">
        <v>18</v>
      </c>
      <c r="B2" s="1" t="s">
        <v>19</v>
      </c>
      <c r="C2" s="1" t="s">
        <v>20</v>
      </c>
      <c r="D2" s="1" t="s">
        <v>21</v>
      </c>
      <c r="H2" s="15"/>
      <c r="M2" s="2" t="s">
        <v>478</v>
      </c>
    </row>
    <row r="3" spans="1:13" ht="57.75" customHeight="1" x14ac:dyDescent="0.35">
      <c r="A3" s="5"/>
      <c r="B3" s="5"/>
      <c r="C3" s="5"/>
      <c r="D3" s="6"/>
      <c r="E3" s="7"/>
      <c r="F3" s="8">
        <v>5</v>
      </c>
      <c r="G3" s="9" t="s">
        <v>325</v>
      </c>
      <c r="H3" s="21" t="s">
        <v>39</v>
      </c>
      <c r="I3" s="16" t="s">
        <v>451</v>
      </c>
      <c r="J3" s="16"/>
      <c r="K3" s="29" t="s">
        <v>452</v>
      </c>
      <c r="M3" s="2" t="s">
        <v>479</v>
      </c>
    </row>
    <row r="4" spans="1:13" x14ac:dyDescent="0.3">
      <c r="A4" s="5"/>
      <c r="B4" s="5"/>
      <c r="C4" s="5"/>
      <c r="D4" s="6"/>
      <c r="E4" s="7"/>
      <c r="F4" s="17">
        <v>5.0999999999999996</v>
      </c>
      <c r="G4" s="18" t="s">
        <v>326</v>
      </c>
      <c r="H4" s="19"/>
      <c r="I4" s="20"/>
      <c r="J4" s="20"/>
      <c r="K4" s="28"/>
      <c r="M4" s="2" t="s">
        <v>481</v>
      </c>
    </row>
    <row r="5" spans="1:13" x14ac:dyDescent="0.3">
      <c r="A5" s="5">
        <v>1</v>
      </c>
      <c r="B5" s="5">
        <v>1</v>
      </c>
      <c r="C5" s="5">
        <v>1</v>
      </c>
      <c r="D5" s="6">
        <v>1</v>
      </c>
      <c r="E5" s="7"/>
      <c r="F5" s="8" t="s">
        <v>172</v>
      </c>
      <c r="G5" s="10" t="s">
        <v>329</v>
      </c>
      <c r="H5" s="22">
        <v>8</v>
      </c>
      <c r="I5" s="112" t="s">
        <v>480</v>
      </c>
      <c r="J5" s="40">
        <f t="shared" ref="J5" si="0">IF(I5="N",H5,0)</f>
        <v>0</v>
      </c>
      <c r="K5" s="29"/>
    </row>
    <row r="6" spans="1:13" x14ac:dyDescent="0.3">
      <c r="A6" s="5">
        <v>1</v>
      </c>
      <c r="B6" s="5"/>
      <c r="C6" s="5"/>
      <c r="D6" s="6">
        <v>1</v>
      </c>
      <c r="E6" s="7"/>
      <c r="F6" s="8" t="s">
        <v>173</v>
      </c>
      <c r="G6" s="10" t="s">
        <v>330</v>
      </c>
      <c r="H6" s="22">
        <v>8</v>
      </c>
      <c r="I6" s="112" t="s">
        <v>480</v>
      </c>
      <c r="J6" s="40">
        <f t="shared" ref="J6:J10" si="1">IF(I6="N",H6,0)</f>
        <v>0</v>
      </c>
      <c r="K6" s="29"/>
    </row>
    <row r="7" spans="1:13" x14ac:dyDescent="0.3">
      <c r="A7" s="5">
        <v>1</v>
      </c>
      <c r="B7" s="5"/>
      <c r="C7" s="5"/>
      <c r="D7" s="6">
        <v>1</v>
      </c>
      <c r="E7" s="7"/>
      <c r="F7" s="8" t="s">
        <v>174</v>
      </c>
      <c r="G7" s="10" t="s">
        <v>516</v>
      </c>
      <c r="H7" s="22">
        <v>8</v>
      </c>
      <c r="I7" s="112" t="s">
        <v>480</v>
      </c>
      <c r="J7" s="40">
        <f t="shared" si="1"/>
        <v>0</v>
      </c>
      <c r="K7" s="29"/>
    </row>
    <row r="8" spans="1:13" x14ac:dyDescent="0.3">
      <c r="A8" s="5">
        <v>1</v>
      </c>
      <c r="B8" s="5"/>
      <c r="C8" s="5"/>
      <c r="D8" s="6">
        <v>1</v>
      </c>
      <c r="E8" s="7"/>
      <c r="F8" s="8" t="s">
        <v>175</v>
      </c>
      <c r="G8" s="98" t="s">
        <v>517</v>
      </c>
      <c r="H8" s="22">
        <v>8</v>
      </c>
      <c r="I8" s="112" t="s">
        <v>480</v>
      </c>
      <c r="J8" s="40">
        <f t="shared" si="1"/>
        <v>0</v>
      </c>
      <c r="K8" s="31"/>
    </row>
    <row r="9" spans="1:13" x14ac:dyDescent="0.3">
      <c r="A9" s="5">
        <v>1</v>
      </c>
      <c r="B9" s="5"/>
      <c r="C9" s="5"/>
      <c r="D9" s="6">
        <v>1</v>
      </c>
      <c r="E9" s="7"/>
      <c r="F9" s="8" t="s">
        <v>176</v>
      </c>
      <c r="G9" s="10" t="s">
        <v>331</v>
      </c>
      <c r="H9" s="22">
        <v>8</v>
      </c>
      <c r="I9" s="112" t="s">
        <v>480</v>
      </c>
      <c r="J9" s="40">
        <f t="shared" si="1"/>
        <v>0</v>
      </c>
      <c r="K9" s="29"/>
    </row>
    <row r="10" spans="1:13" x14ac:dyDescent="0.3">
      <c r="A10" s="5">
        <v>1</v>
      </c>
      <c r="B10" s="5"/>
      <c r="C10" s="5">
        <v>1</v>
      </c>
      <c r="D10" s="6">
        <v>1</v>
      </c>
      <c r="E10" s="7"/>
      <c r="F10" s="8" t="s">
        <v>177</v>
      </c>
      <c r="G10" s="10" t="s">
        <v>332</v>
      </c>
      <c r="H10" s="22">
        <v>8</v>
      </c>
      <c r="I10" s="112" t="s">
        <v>480</v>
      </c>
      <c r="J10" s="40">
        <f t="shared" si="1"/>
        <v>0</v>
      </c>
      <c r="K10" s="29"/>
    </row>
    <row r="11" spans="1:13" x14ac:dyDescent="0.3">
      <c r="A11" s="5"/>
      <c r="B11" s="5"/>
      <c r="C11" s="5"/>
      <c r="D11" s="6"/>
      <c r="E11" s="7"/>
      <c r="F11" s="95">
        <v>5.2</v>
      </c>
      <c r="G11" s="96" t="s">
        <v>327</v>
      </c>
      <c r="H11" s="19"/>
      <c r="I11" s="19"/>
      <c r="J11" s="20"/>
      <c r="K11" s="28"/>
    </row>
    <row r="12" spans="1:13" x14ac:dyDescent="0.3">
      <c r="A12" s="5">
        <v>1</v>
      </c>
      <c r="B12" s="5"/>
      <c r="C12" s="5"/>
      <c r="D12" s="6">
        <v>1</v>
      </c>
      <c r="E12" s="7"/>
      <c r="F12" s="97" t="s">
        <v>178</v>
      </c>
      <c r="G12" s="98" t="s">
        <v>333</v>
      </c>
      <c r="H12" s="22">
        <v>8</v>
      </c>
      <c r="I12" s="112" t="s">
        <v>480</v>
      </c>
      <c r="J12" s="40">
        <f t="shared" ref="J12" si="2">IF(I12="N",H12,0)</f>
        <v>0</v>
      </c>
      <c r="K12" s="29"/>
    </row>
    <row r="13" spans="1:13" x14ac:dyDescent="0.3">
      <c r="A13" s="5"/>
      <c r="B13" s="5"/>
      <c r="C13" s="5"/>
      <c r="D13" s="6"/>
      <c r="E13" s="7"/>
      <c r="F13" s="17">
        <v>5.3</v>
      </c>
      <c r="G13" s="18" t="s">
        <v>328</v>
      </c>
      <c r="H13" s="19"/>
      <c r="I13" s="19"/>
      <c r="J13" s="20"/>
      <c r="K13" s="28"/>
    </row>
    <row r="14" spans="1:13" x14ac:dyDescent="0.3">
      <c r="A14" s="5">
        <v>1</v>
      </c>
      <c r="B14" s="5"/>
      <c r="C14" s="5"/>
      <c r="D14" s="6">
        <v>1</v>
      </c>
      <c r="E14" s="7"/>
      <c r="F14" s="8" t="s">
        <v>179</v>
      </c>
      <c r="G14" s="10" t="s">
        <v>518</v>
      </c>
      <c r="H14" s="22">
        <v>8</v>
      </c>
      <c r="I14" s="112" t="s">
        <v>480</v>
      </c>
      <c r="J14" s="40">
        <f t="shared" ref="J14" si="3">IF(I14="N",H14,0)</f>
        <v>0</v>
      </c>
      <c r="K14" s="29"/>
    </row>
    <row r="15" spans="1:13" hidden="1" x14ac:dyDescent="0.3">
      <c r="I15" s="2">
        <v>64</v>
      </c>
      <c r="J15" s="2">
        <f>SUM(J5:J14)</f>
        <v>0</v>
      </c>
    </row>
    <row r="16" spans="1:13" hidden="1" x14ac:dyDescent="0.3">
      <c r="I16" s="2">
        <v>8</v>
      </c>
      <c r="J16" s="2">
        <f>COUNTIF(I5:I14,"-")</f>
        <v>8</v>
      </c>
    </row>
  </sheetData>
  <dataValidations count="1">
    <dataValidation type="list" allowBlank="1" showInputMessage="1" showErrorMessage="1" sqref="I5:I10 I12 I14" xr:uid="{FD4587CB-1A94-411E-9D1C-AFEB320BE682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M72"/>
  <sheetViews>
    <sheetView topLeftCell="A43" workbookViewId="0">
      <selection activeCell="I7" sqref="I7:I8"/>
    </sheetView>
  </sheetViews>
  <sheetFormatPr defaultColWidth="9.140625" defaultRowHeight="18.75" x14ac:dyDescent="0.3"/>
  <cols>
    <col min="1" max="3" width="3.7109375" style="11" bestFit="1" customWidth="1"/>
    <col min="4" max="4" width="3.7109375" style="2" bestFit="1" customWidth="1"/>
    <col min="5" max="5" width="2" style="2" customWidth="1"/>
    <col min="6" max="6" width="8.42578125" style="3" bestFit="1" customWidth="1"/>
    <col min="7" max="7" width="78.42578125" style="14" customWidth="1"/>
    <col min="8" max="8" width="3.7109375" style="12" bestFit="1" customWidth="1"/>
    <col min="9" max="9" width="6.85546875" style="2" customWidth="1"/>
    <col min="10" max="10" width="9.5703125" style="2" hidden="1" customWidth="1"/>
    <col min="11" max="11" width="50.85546875" style="27" customWidth="1"/>
    <col min="12" max="12" width="9.140625" style="2"/>
    <col min="13" max="13" width="0" style="2" hidden="1" customWidth="1"/>
    <col min="14" max="16384" width="9.140625" style="2"/>
  </cols>
  <sheetData>
    <row r="1" spans="1:13" x14ac:dyDescent="0.3">
      <c r="H1" s="12" t="s">
        <v>556</v>
      </c>
      <c r="M1" s="2" t="s">
        <v>480</v>
      </c>
    </row>
    <row r="2" spans="1:13" ht="90" x14ac:dyDescent="0.3">
      <c r="A2" s="1" t="s">
        <v>18</v>
      </c>
      <c r="B2" s="1" t="s">
        <v>19</v>
      </c>
      <c r="C2" s="1" t="s">
        <v>20</v>
      </c>
      <c r="D2" s="1" t="s">
        <v>21</v>
      </c>
      <c r="G2" s="105" t="s">
        <v>544</v>
      </c>
      <c r="H2" s="15"/>
      <c r="M2" s="2" t="s">
        <v>478</v>
      </c>
    </row>
    <row r="3" spans="1:13" ht="60" x14ac:dyDescent="0.35">
      <c r="A3" s="5"/>
      <c r="B3" s="5"/>
      <c r="C3" s="5"/>
      <c r="D3" s="6"/>
      <c r="E3" s="7"/>
      <c r="F3" s="8">
        <v>6</v>
      </c>
      <c r="G3" s="9" t="s">
        <v>334</v>
      </c>
      <c r="H3" s="21" t="s">
        <v>39</v>
      </c>
      <c r="I3" s="16" t="s">
        <v>451</v>
      </c>
      <c r="J3" s="16"/>
      <c r="K3" s="29" t="s">
        <v>452</v>
      </c>
      <c r="M3" s="2" t="s">
        <v>479</v>
      </c>
    </row>
    <row r="4" spans="1:13" ht="37.5" x14ac:dyDescent="0.3">
      <c r="A4" s="5"/>
      <c r="B4" s="5"/>
      <c r="C4" s="5"/>
      <c r="D4" s="6"/>
      <c r="E4" s="7"/>
      <c r="F4" s="17">
        <v>6.1</v>
      </c>
      <c r="G4" s="18" t="s">
        <v>519</v>
      </c>
      <c r="H4" s="19"/>
      <c r="I4" s="20"/>
      <c r="J4" s="20"/>
      <c r="K4" s="28"/>
      <c r="M4" s="2" t="s">
        <v>481</v>
      </c>
    </row>
    <row r="5" spans="1:13" x14ac:dyDescent="0.3">
      <c r="A5" s="5">
        <v>1</v>
      </c>
      <c r="B5" s="5">
        <v>1</v>
      </c>
      <c r="C5" s="5"/>
      <c r="D5" s="6">
        <v>1</v>
      </c>
      <c r="E5" s="7"/>
      <c r="F5" s="8" t="s">
        <v>180</v>
      </c>
      <c r="G5" s="10" t="s">
        <v>341</v>
      </c>
      <c r="H5" s="22">
        <v>8</v>
      </c>
      <c r="I5" s="112" t="s">
        <v>480</v>
      </c>
      <c r="J5" s="40">
        <f t="shared" ref="J5" si="0">IF(I5="N",H5,0)</f>
        <v>0</v>
      </c>
      <c r="K5" s="29"/>
    </row>
    <row r="6" spans="1:13" x14ac:dyDescent="0.3">
      <c r="A6" s="5">
        <v>1</v>
      </c>
      <c r="B6" s="5">
        <v>1</v>
      </c>
      <c r="C6" s="5"/>
      <c r="D6" s="6">
        <v>1</v>
      </c>
      <c r="E6" s="7"/>
      <c r="F6" s="8" t="s">
        <v>181</v>
      </c>
      <c r="G6" s="10" t="s">
        <v>342</v>
      </c>
      <c r="H6" s="22">
        <v>8</v>
      </c>
      <c r="I6" s="112" t="s">
        <v>480</v>
      </c>
      <c r="J6" s="40">
        <f t="shared" ref="J6:J14" si="1">IF(I6="N",H6,0)</f>
        <v>0</v>
      </c>
      <c r="K6" s="29"/>
    </row>
    <row r="7" spans="1:13" ht="30.75" x14ac:dyDescent="0.3">
      <c r="A7" s="5">
        <v>1</v>
      </c>
      <c r="B7" s="5">
        <v>1</v>
      </c>
      <c r="C7" s="5"/>
      <c r="D7" s="6">
        <v>1</v>
      </c>
      <c r="E7" s="7"/>
      <c r="F7" s="8" t="s">
        <v>182</v>
      </c>
      <c r="G7" s="10" t="s">
        <v>520</v>
      </c>
      <c r="H7" s="22">
        <v>8</v>
      </c>
      <c r="I7" s="112" t="s">
        <v>480</v>
      </c>
      <c r="J7" s="40">
        <f t="shared" si="1"/>
        <v>0</v>
      </c>
      <c r="K7" s="29"/>
    </row>
    <row r="8" spans="1:13" x14ac:dyDescent="0.3">
      <c r="A8" s="5">
        <v>1</v>
      </c>
      <c r="B8" s="5">
        <v>1</v>
      </c>
      <c r="C8" s="5"/>
      <c r="D8" s="6">
        <v>1</v>
      </c>
      <c r="E8" s="7"/>
      <c r="F8" s="8" t="s">
        <v>183</v>
      </c>
      <c r="G8" s="10" t="s">
        <v>521</v>
      </c>
      <c r="H8" s="22">
        <v>8</v>
      </c>
      <c r="I8" s="112" t="s">
        <v>480</v>
      </c>
      <c r="J8" s="40">
        <f t="shared" si="1"/>
        <v>0</v>
      </c>
      <c r="K8" s="29"/>
    </row>
    <row r="9" spans="1:13" x14ac:dyDescent="0.3">
      <c r="A9" s="5">
        <v>1</v>
      </c>
      <c r="B9" s="5">
        <v>1</v>
      </c>
      <c r="C9" s="5"/>
      <c r="D9" s="6">
        <v>1</v>
      </c>
      <c r="E9" s="7"/>
      <c r="F9" s="8" t="s">
        <v>184</v>
      </c>
      <c r="G9" s="10" t="s">
        <v>522</v>
      </c>
      <c r="H9" s="22">
        <v>8</v>
      </c>
      <c r="I9" s="112" t="s">
        <v>480</v>
      </c>
      <c r="J9" s="40">
        <f t="shared" si="1"/>
        <v>0</v>
      </c>
      <c r="K9" s="29"/>
    </row>
    <row r="10" spans="1:13" x14ac:dyDescent="0.3">
      <c r="A10" s="5">
        <v>1</v>
      </c>
      <c r="B10" s="5">
        <v>1</v>
      </c>
      <c r="C10" s="5"/>
      <c r="D10" s="6">
        <v>1</v>
      </c>
      <c r="E10" s="7"/>
      <c r="F10" s="8" t="s">
        <v>185</v>
      </c>
      <c r="G10" s="10" t="s">
        <v>343</v>
      </c>
      <c r="H10" s="22">
        <v>8</v>
      </c>
      <c r="I10" s="112" t="s">
        <v>480</v>
      </c>
      <c r="J10" s="40">
        <f t="shared" si="1"/>
        <v>0</v>
      </c>
      <c r="K10" s="29"/>
    </row>
    <row r="11" spans="1:13" x14ac:dyDescent="0.3">
      <c r="A11" s="5">
        <v>1</v>
      </c>
      <c r="B11" s="5">
        <v>1</v>
      </c>
      <c r="C11" s="5"/>
      <c r="D11" s="6">
        <v>1</v>
      </c>
      <c r="E11" s="7"/>
      <c r="F11" s="8" t="s">
        <v>186</v>
      </c>
      <c r="G11" s="10" t="s">
        <v>523</v>
      </c>
      <c r="H11" s="22">
        <v>8</v>
      </c>
      <c r="I11" s="112" t="s">
        <v>480</v>
      </c>
      <c r="J11" s="40">
        <f t="shared" si="1"/>
        <v>0</v>
      </c>
      <c r="K11" s="29"/>
    </row>
    <row r="12" spans="1:13" ht="30.75" x14ac:dyDescent="0.3">
      <c r="A12" s="5">
        <v>1</v>
      </c>
      <c r="B12" s="5">
        <v>1</v>
      </c>
      <c r="C12" s="5"/>
      <c r="D12" s="6">
        <v>1</v>
      </c>
      <c r="E12" s="7"/>
      <c r="F12" s="8" t="s">
        <v>187</v>
      </c>
      <c r="G12" s="10" t="s">
        <v>524</v>
      </c>
      <c r="H12" s="22">
        <v>8</v>
      </c>
      <c r="I12" s="112" t="s">
        <v>480</v>
      </c>
      <c r="J12" s="40">
        <f t="shared" si="1"/>
        <v>0</v>
      </c>
      <c r="K12" s="29"/>
    </row>
    <row r="13" spans="1:13" x14ac:dyDescent="0.3">
      <c r="A13" s="5">
        <v>1</v>
      </c>
      <c r="B13" s="5">
        <v>1</v>
      </c>
      <c r="C13" s="5"/>
      <c r="D13" s="6">
        <v>1</v>
      </c>
      <c r="E13" s="7"/>
      <c r="F13" s="8" t="s">
        <v>188</v>
      </c>
      <c r="G13" s="10" t="s">
        <v>344</v>
      </c>
      <c r="H13" s="22">
        <v>8</v>
      </c>
      <c r="I13" s="112" t="s">
        <v>480</v>
      </c>
      <c r="J13" s="40">
        <f t="shared" si="1"/>
        <v>0</v>
      </c>
      <c r="K13" s="29"/>
    </row>
    <row r="14" spans="1:13" ht="30" x14ac:dyDescent="0.3">
      <c r="A14" s="5">
        <v>1</v>
      </c>
      <c r="B14" s="5">
        <v>1</v>
      </c>
      <c r="C14" s="5"/>
      <c r="D14" s="6">
        <v>1</v>
      </c>
      <c r="E14" s="7"/>
      <c r="F14" s="8" t="s">
        <v>189</v>
      </c>
      <c r="G14" s="103" t="s">
        <v>525</v>
      </c>
      <c r="H14" s="22">
        <v>8</v>
      </c>
      <c r="I14" s="112" t="s">
        <v>480</v>
      </c>
      <c r="J14" s="40">
        <f t="shared" si="1"/>
        <v>0</v>
      </c>
      <c r="K14" s="29"/>
    </row>
    <row r="15" spans="1:13" x14ac:dyDescent="0.3">
      <c r="A15" s="5"/>
      <c r="B15" s="5"/>
      <c r="C15" s="5"/>
      <c r="D15" s="6"/>
      <c r="E15" s="7"/>
      <c r="F15" s="17">
        <v>6.2</v>
      </c>
      <c r="G15" s="18" t="s">
        <v>526</v>
      </c>
      <c r="H15" s="19"/>
      <c r="I15" s="19"/>
      <c r="J15" s="20"/>
      <c r="K15" s="28"/>
    </row>
    <row r="16" spans="1:13" x14ac:dyDescent="0.3">
      <c r="A16" s="5">
        <v>1</v>
      </c>
      <c r="B16" s="5">
        <v>1</v>
      </c>
      <c r="C16" s="5"/>
      <c r="D16" s="6">
        <v>1</v>
      </c>
      <c r="E16" s="7"/>
      <c r="F16" s="8" t="s">
        <v>190</v>
      </c>
      <c r="G16" s="10" t="s">
        <v>345</v>
      </c>
      <c r="H16" s="22">
        <v>8</v>
      </c>
      <c r="I16" s="112" t="s">
        <v>480</v>
      </c>
      <c r="J16" s="40">
        <f t="shared" ref="J16:J22" si="2">IF(I16="N",H16,0)</f>
        <v>0</v>
      </c>
      <c r="K16" s="29"/>
    </row>
    <row r="17" spans="1:11" x14ac:dyDescent="0.3">
      <c r="A17" s="5">
        <v>1</v>
      </c>
      <c r="B17" s="5">
        <v>1</v>
      </c>
      <c r="C17" s="5"/>
      <c r="D17" s="6">
        <v>1</v>
      </c>
      <c r="E17" s="7"/>
      <c r="F17" s="8" t="s">
        <v>191</v>
      </c>
      <c r="G17" s="10" t="s">
        <v>346</v>
      </c>
      <c r="H17" s="22">
        <v>8</v>
      </c>
      <c r="I17" s="112" t="s">
        <v>480</v>
      </c>
      <c r="J17" s="40">
        <f t="shared" si="2"/>
        <v>0</v>
      </c>
      <c r="K17" s="29"/>
    </row>
    <row r="18" spans="1:11" x14ac:dyDescent="0.3">
      <c r="A18" s="5">
        <v>1</v>
      </c>
      <c r="B18" s="5">
        <v>1</v>
      </c>
      <c r="C18" s="5"/>
      <c r="D18" s="6">
        <v>1</v>
      </c>
      <c r="E18" s="7"/>
      <c r="F18" s="8" t="s">
        <v>192</v>
      </c>
      <c r="G18" s="10" t="s">
        <v>347</v>
      </c>
      <c r="H18" s="22">
        <v>8</v>
      </c>
      <c r="I18" s="112" t="s">
        <v>480</v>
      </c>
      <c r="J18" s="40">
        <f t="shared" si="2"/>
        <v>0</v>
      </c>
      <c r="K18" s="29"/>
    </row>
    <row r="19" spans="1:11" x14ac:dyDescent="0.3">
      <c r="A19" s="5">
        <v>1</v>
      </c>
      <c r="B19" s="5"/>
      <c r="C19" s="5"/>
      <c r="D19" s="6">
        <v>1</v>
      </c>
      <c r="E19" s="7"/>
      <c r="F19" s="8" t="s">
        <v>193</v>
      </c>
      <c r="G19" s="10" t="s">
        <v>348</v>
      </c>
      <c r="H19" s="22">
        <v>8</v>
      </c>
      <c r="I19" s="112" t="s">
        <v>480</v>
      </c>
      <c r="J19" s="40">
        <f t="shared" si="2"/>
        <v>0</v>
      </c>
      <c r="K19" s="29"/>
    </row>
    <row r="20" spans="1:11" x14ac:dyDescent="0.3">
      <c r="A20" s="5">
        <v>1</v>
      </c>
      <c r="B20" s="5"/>
      <c r="C20" s="5"/>
      <c r="D20" s="6">
        <v>1</v>
      </c>
      <c r="E20" s="7"/>
      <c r="F20" s="8" t="s">
        <v>194</v>
      </c>
      <c r="G20" s="10" t="s">
        <v>527</v>
      </c>
      <c r="H20" s="22">
        <v>8</v>
      </c>
      <c r="I20" s="112" t="s">
        <v>480</v>
      </c>
      <c r="J20" s="40">
        <f t="shared" si="2"/>
        <v>0</v>
      </c>
      <c r="K20" s="29"/>
    </row>
    <row r="21" spans="1:11" x14ac:dyDescent="0.3">
      <c r="A21" s="5">
        <v>1</v>
      </c>
      <c r="B21" s="5">
        <v>1</v>
      </c>
      <c r="C21" s="5">
        <v>1</v>
      </c>
      <c r="D21" s="6">
        <v>1</v>
      </c>
      <c r="E21" s="7"/>
      <c r="F21" s="8" t="s">
        <v>195</v>
      </c>
      <c r="G21" s="10" t="s">
        <v>349</v>
      </c>
      <c r="H21" s="22">
        <v>8</v>
      </c>
      <c r="I21" s="112" t="s">
        <v>480</v>
      </c>
      <c r="J21" s="40">
        <f t="shared" si="2"/>
        <v>0</v>
      </c>
      <c r="K21" s="29"/>
    </row>
    <row r="22" spans="1:11" x14ac:dyDescent="0.3">
      <c r="A22" s="5">
        <v>1</v>
      </c>
      <c r="B22" s="5">
        <v>1</v>
      </c>
      <c r="C22" s="5">
        <v>1</v>
      </c>
      <c r="D22" s="6">
        <v>1</v>
      </c>
      <c r="E22" s="7"/>
      <c r="F22" s="8" t="s">
        <v>196</v>
      </c>
      <c r="G22" s="10" t="s">
        <v>528</v>
      </c>
      <c r="H22" s="22">
        <v>8</v>
      </c>
      <c r="I22" s="112" t="s">
        <v>480</v>
      </c>
      <c r="J22" s="40">
        <f t="shared" si="2"/>
        <v>0</v>
      </c>
      <c r="K22" s="29"/>
    </row>
    <row r="23" spans="1:11" x14ac:dyDescent="0.3">
      <c r="A23" s="5"/>
      <c r="B23" s="5"/>
      <c r="C23" s="5"/>
      <c r="D23" s="6"/>
      <c r="E23" s="7"/>
      <c r="F23" s="17">
        <v>6.3</v>
      </c>
      <c r="G23" s="18" t="s">
        <v>335</v>
      </c>
      <c r="H23" s="19"/>
      <c r="I23" s="19"/>
      <c r="J23" s="20"/>
      <c r="K23" s="28"/>
    </row>
    <row r="24" spans="1:11" ht="30.75" x14ac:dyDescent="0.3">
      <c r="A24" s="5">
        <v>1</v>
      </c>
      <c r="B24" s="5"/>
      <c r="C24" s="5"/>
      <c r="D24" s="6">
        <v>1</v>
      </c>
      <c r="E24" s="7"/>
      <c r="F24" s="8" t="s">
        <v>197</v>
      </c>
      <c r="G24" s="10" t="s">
        <v>529</v>
      </c>
      <c r="H24" s="22">
        <v>8</v>
      </c>
      <c r="I24" s="112" t="s">
        <v>480</v>
      </c>
      <c r="J24" s="40">
        <f t="shared" ref="J24:J26" si="3">IF(I24="N",H24,0)</f>
        <v>0</v>
      </c>
      <c r="K24" s="29"/>
    </row>
    <row r="25" spans="1:11" x14ac:dyDescent="0.3">
      <c r="A25" s="5">
        <v>1</v>
      </c>
      <c r="B25" s="5"/>
      <c r="C25" s="5"/>
      <c r="D25" s="6">
        <v>1</v>
      </c>
      <c r="E25" s="7"/>
      <c r="F25" s="8" t="s">
        <v>198</v>
      </c>
      <c r="G25" s="10" t="s">
        <v>530</v>
      </c>
      <c r="H25" s="22">
        <v>8</v>
      </c>
      <c r="I25" s="112" t="s">
        <v>480</v>
      </c>
      <c r="J25" s="40">
        <f t="shared" si="3"/>
        <v>0</v>
      </c>
      <c r="K25" s="29"/>
    </row>
    <row r="26" spans="1:11" x14ac:dyDescent="0.3">
      <c r="A26" s="5"/>
      <c r="B26" s="5">
        <v>1</v>
      </c>
      <c r="C26" s="5"/>
      <c r="D26" s="6">
        <v>1</v>
      </c>
      <c r="E26" s="7"/>
      <c r="F26" s="8" t="s">
        <v>199</v>
      </c>
      <c r="G26" s="10" t="s">
        <v>531</v>
      </c>
      <c r="H26" s="22">
        <v>8</v>
      </c>
      <c r="I26" s="112" t="s">
        <v>480</v>
      </c>
      <c r="J26" s="40">
        <f t="shared" si="3"/>
        <v>0</v>
      </c>
      <c r="K26" s="29"/>
    </row>
    <row r="27" spans="1:11" x14ac:dyDescent="0.3">
      <c r="A27" s="5"/>
      <c r="B27" s="5"/>
      <c r="C27" s="5"/>
      <c r="D27" s="6"/>
      <c r="E27" s="7"/>
      <c r="F27" s="17">
        <v>6.4</v>
      </c>
      <c r="G27" s="18" t="s">
        <v>336</v>
      </c>
      <c r="H27" s="19"/>
      <c r="I27" s="19"/>
      <c r="J27" s="19"/>
      <c r="K27" s="28"/>
    </row>
    <row r="28" spans="1:11" x14ac:dyDescent="0.3">
      <c r="A28" s="5">
        <v>1</v>
      </c>
      <c r="B28" s="5">
        <v>1</v>
      </c>
      <c r="C28" s="5">
        <v>1</v>
      </c>
      <c r="D28" s="6">
        <v>1</v>
      </c>
      <c r="E28" s="7"/>
      <c r="F28" s="8" t="s">
        <v>200</v>
      </c>
      <c r="G28" s="10" t="s">
        <v>350</v>
      </c>
      <c r="H28" s="22">
        <v>8</v>
      </c>
      <c r="I28" s="112" t="s">
        <v>480</v>
      </c>
      <c r="J28" s="40">
        <f t="shared" ref="J28:J29" si="4">IF(I28="N",H28,0)</f>
        <v>0</v>
      </c>
      <c r="K28" s="29"/>
    </row>
    <row r="29" spans="1:11" x14ac:dyDescent="0.3">
      <c r="A29" s="5">
        <v>1</v>
      </c>
      <c r="B29" s="5">
        <v>1</v>
      </c>
      <c r="C29" s="5">
        <v>1</v>
      </c>
      <c r="D29" s="6">
        <v>1</v>
      </c>
      <c r="E29" s="7"/>
      <c r="F29" s="8" t="s">
        <v>201</v>
      </c>
      <c r="G29" s="10" t="s">
        <v>351</v>
      </c>
      <c r="H29" s="22">
        <v>8</v>
      </c>
      <c r="I29" s="112" t="s">
        <v>480</v>
      </c>
      <c r="J29" s="40">
        <f t="shared" si="4"/>
        <v>0</v>
      </c>
      <c r="K29" s="29"/>
    </row>
    <row r="30" spans="1:11" x14ac:dyDescent="0.3">
      <c r="A30" s="5"/>
      <c r="B30" s="5"/>
      <c r="C30" s="5"/>
      <c r="D30" s="6"/>
      <c r="E30" s="7"/>
      <c r="F30" s="17">
        <v>6.5</v>
      </c>
      <c r="G30" s="18" t="s">
        <v>337</v>
      </c>
      <c r="H30" s="19"/>
      <c r="I30" s="19"/>
      <c r="J30" s="20"/>
      <c r="K30" s="28"/>
    </row>
    <row r="31" spans="1:11" x14ac:dyDescent="0.3">
      <c r="A31" s="5">
        <v>1</v>
      </c>
      <c r="B31" s="5">
        <v>1</v>
      </c>
      <c r="C31" s="5"/>
      <c r="D31" s="6">
        <v>1</v>
      </c>
      <c r="E31" s="7"/>
      <c r="F31" s="8" t="s">
        <v>202</v>
      </c>
      <c r="G31" s="10" t="s">
        <v>532</v>
      </c>
      <c r="H31" s="22">
        <v>8</v>
      </c>
      <c r="I31" s="112" t="s">
        <v>480</v>
      </c>
      <c r="J31" s="40">
        <f t="shared" ref="J31:J32" si="5">IF(I31="N",H31,0)</f>
        <v>0</v>
      </c>
      <c r="K31" s="29"/>
    </row>
    <row r="32" spans="1:11" x14ac:dyDescent="0.3">
      <c r="A32" s="5">
        <v>1</v>
      </c>
      <c r="B32" s="5">
        <v>1</v>
      </c>
      <c r="C32" s="5"/>
      <c r="D32" s="6">
        <v>1</v>
      </c>
      <c r="E32" s="7"/>
      <c r="F32" s="8" t="s">
        <v>203</v>
      </c>
      <c r="G32" s="10" t="s">
        <v>533</v>
      </c>
      <c r="H32" s="22">
        <v>8</v>
      </c>
      <c r="I32" s="112" t="s">
        <v>480</v>
      </c>
      <c r="J32" s="40">
        <f t="shared" si="5"/>
        <v>0</v>
      </c>
      <c r="K32" s="29"/>
    </row>
    <row r="33" spans="1:11" x14ac:dyDescent="0.3">
      <c r="A33" s="5"/>
      <c r="B33" s="5"/>
      <c r="C33" s="5"/>
      <c r="D33" s="6"/>
      <c r="E33" s="7"/>
      <c r="F33" s="17">
        <v>6.6</v>
      </c>
      <c r="G33" s="18" t="s">
        <v>338</v>
      </c>
      <c r="H33" s="19"/>
      <c r="I33" s="19"/>
      <c r="J33" s="19"/>
      <c r="K33" s="28"/>
    </row>
    <row r="34" spans="1:11" x14ac:dyDescent="0.3">
      <c r="A34" s="5">
        <v>1</v>
      </c>
      <c r="B34" s="5">
        <v>1</v>
      </c>
      <c r="C34" s="5"/>
      <c r="D34" s="6">
        <v>1</v>
      </c>
      <c r="E34" s="7"/>
      <c r="F34" s="8" t="s">
        <v>204</v>
      </c>
      <c r="G34" s="10" t="s">
        <v>352</v>
      </c>
      <c r="H34" s="22">
        <v>8</v>
      </c>
      <c r="I34" s="112" t="s">
        <v>480</v>
      </c>
      <c r="J34" s="40">
        <f t="shared" ref="J34:J45" si="6">IF(I34="N",H34,0)</f>
        <v>0</v>
      </c>
      <c r="K34" s="149"/>
    </row>
    <row r="35" spans="1:11" x14ac:dyDescent="0.3">
      <c r="A35" s="5">
        <v>1</v>
      </c>
      <c r="B35" s="5">
        <v>1</v>
      </c>
      <c r="C35" s="5">
        <v>1</v>
      </c>
      <c r="D35" s="6">
        <v>1</v>
      </c>
      <c r="E35" s="7"/>
      <c r="F35" s="8" t="s">
        <v>205</v>
      </c>
      <c r="G35" s="10" t="s">
        <v>353</v>
      </c>
      <c r="H35" s="22">
        <v>8</v>
      </c>
      <c r="I35" s="112" t="s">
        <v>480</v>
      </c>
      <c r="J35" s="40">
        <f t="shared" si="6"/>
        <v>0</v>
      </c>
      <c r="K35" s="150"/>
    </row>
    <row r="36" spans="1:11" x14ac:dyDescent="0.3">
      <c r="A36" s="5">
        <v>1</v>
      </c>
      <c r="B36" s="5">
        <v>1</v>
      </c>
      <c r="C36" s="5">
        <v>1</v>
      </c>
      <c r="D36" s="6">
        <v>1</v>
      </c>
      <c r="E36" s="7"/>
      <c r="F36" s="8" t="s">
        <v>206</v>
      </c>
      <c r="G36" s="10" t="s">
        <v>354</v>
      </c>
      <c r="H36" s="22">
        <v>8</v>
      </c>
      <c r="I36" s="112" t="s">
        <v>480</v>
      </c>
      <c r="J36" s="40">
        <f t="shared" si="6"/>
        <v>0</v>
      </c>
      <c r="K36" s="150"/>
    </row>
    <row r="37" spans="1:11" x14ac:dyDescent="0.3">
      <c r="A37" s="5">
        <v>1</v>
      </c>
      <c r="B37" s="5">
        <v>1</v>
      </c>
      <c r="C37" s="5"/>
      <c r="D37" s="6">
        <v>1</v>
      </c>
      <c r="E37" s="7"/>
      <c r="F37" s="8" t="s">
        <v>207</v>
      </c>
      <c r="G37" s="10" t="s">
        <v>355</v>
      </c>
      <c r="H37" s="22">
        <v>8</v>
      </c>
      <c r="I37" s="112" t="s">
        <v>480</v>
      </c>
      <c r="J37" s="40">
        <f t="shared" si="6"/>
        <v>0</v>
      </c>
      <c r="K37" s="150"/>
    </row>
    <row r="38" spans="1:11" x14ac:dyDescent="0.3">
      <c r="A38" s="5">
        <v>1</v>
      </c>
      <c r="B38" s="5">
        <v>1</v>
      </c>
      <c r="C38" s="5">
        <v>1</v>
      </c>
      <c r="D38" s="6">
        <v>1</v>
      </c>
      <c r="E38" s="7"/>
      <c r="F38" s="8" t="s">
        <v>208</v>
      </c>
      <c r="G38" s="10" t="s">
        <v>356</v>
      </c>
      <c r="H38" s="22">
        <v>8</v>
      </c>
      <c r="I38" s="112" t="s">
        <v>480</v>
      </c>
      <c r="J38" s="40">
        <f t="shared" si="6"/>
        <v>0</v>
      </c>
      <c r="K38" s="150"/>
    </row>
    <row r="39" spans="1:11" x14ac:dyDescent="0.3">
      <c r="A39" s="5">
        <v>1</v>
      </c>
      <c r="B39" s="5">
        <v>1</v>
      </c>
      <c r="C39" s="5"/>
      <c r="D39" s="6">
        <v>1</v>
      </c>
      <c r="E39" s="7"/>
      <c r="F39" s="8" t="s">
        <v>209</v>
      </c>
      <c r="G39" s="10" t="s">
        <v>357</v>
      </c>
      <c r="H39" s="22">
        <v>8</v>
      </c>
      <c r="I39" s="112" t="s">
        <v>480</v>
      </c>
      <c r="J39" s="40">
        <f t="shared" si="6"/>
        <v>0</v>
      </c>
      <c r="K39" s="150"/>
    </row>
    <row r="40" spans="1:11" x14ac:dyDescent="0.3">
      <c r="A40" s="5">
        <v>1</v>
      </c>
      <c r="B40" s="5">
        <v>1</v>
      </c>
      <c r="C40" s="5">
        <v>1</v>
      </c>
      <c r="D40" s="6">
        <v>1</v>
      </c>
      <c r="E40" s="7"/>
      <c r="F40" s="8" t="s">
        <v>210</v>
      </c>
      <c r="G40" s="10" t="s">
        <v>358</v>
      </c>
      <c r="H40" s="22">
        <v>8</v>
      </c>
      <c r="I40" s="112" t="s">
        <v>480</v>
      </c>
      <c r="J40" s="40">
        <f t="shared" si="6"/>
        <v>0</v>
      </c>
      <c r="K40" s="150"/>
    </row>
    <row r="41" spans="1:11" x14ac:dyDescent="0.3">
      <c r="A41" s="5">
        <v>1</v>
      </c>
      <c r="B41" s="5">
        <v>1</v>
      </c>
      <c r="C41" s="5"/>
      <c r="D41" s="6">
        <v>1</v>
      </c>
      <c r="E41" s="7"/>
      <c r="F41" s="8" t="s">
        <v>211</v>
      </c>
      <c r="G41" s="10" t="s">
        <v>534</v>
      </c>
      <c r="H41" s="22">
        <v>8</v>
      </c>
      <c r="I41" s="112" t="s">
        <v>480</v>
      </c>
      <c r="J41" s="40">
        <f t="shared" si="6"/>
        <v>0</v>
      </c>
      <c r="K41" s="150"/>
    </row>
    <row r="42" spans="1:11" x14ac:dyDescent="0.3">
      <c r="A42" s="5"/>
      <c r="B42" s="5"/>
      <c r="C42" s="5"/>
      <c r="D42" s="6">
        <v>1</v>
      </c>
      <c r="E42" s="7"/>
      <c r="F42" s="8" t="s">
        <v>212</v>
      </c>
      <c r="G42" s="10" t="s">
        <v>359</v>
      </c>
      <c r="H42" s="22">
        <v>8</v>
      </c>
      <c r="I42" s="112" t="s">
        <v>480</v>
      </c>
      <c r="J42" s="40">
        <f t="shared" si="6"/>
        <v>0</v>
      </c>
      <c r="K42" s="150"/>
    </row>
    <row r="43" spans="1:11" x14ac:dyDescent="0.3">
      <c r="A43" s="5">
        <v>1</v>
      </c>
      <c r="B43" s="5">
        <v>1</v>
      </c>
      <c r="C43" s="5"/>
      <c r="D43" s="6">
        <v>1</v>
      </c>
      <c r="E43" s="7"/>
      <c r="F43" s="8" t="s">
        <v>213</v>
      </c>
      <c r="G43" s="10" t="s">
        <v>360</v>
      </c>
      <c r="H43" s="22">
        <v>8</v>
      </c>
      <c r="I43" s="112" t="s">
        <v>480</v>
      </c>
      <c r="J43" s="40">
        <f t="shared" si="6"/>
        <v>0</v>
      </c>
      <c r="K43" s="150"/>
    </row>
    <row r="44" spans="1:11" x14ac:dyDescent="0.3">
      <c r="A44" s="5">
        <v>1</v>
      </c>
      <c r="B44" s="5">
        <v>1</v>
      </c>
      <c r="C44" s="5"/>
      <c r="D44" s="6">
        <v>1</v>
      </c>
      <c r="E44" s="7"/>
      <c r="F44" s="8" t="s">
        <v>214</v>
      </c>
      <c r="G44" s="10" t="s">
        <v>361</v>
      </c>
      <c r="H44" s="22">
        <v>8</v>
      </c>
      <c r="I44" s="112" t="s">
        <v>480</v>
      </c>
      <c r="J44" s="40">
        <f t="shared" si="6"/>
        <v>0</v>
      </c>
      <c r="K44" s="150"/>
    </row>
    <row r="45" spans="1:11" x14ac:dyDescent="0.3">
      <c r="A45" s="5">
        <v>1</v>
      </c>
      <c r="B45" s="5">
        <v>1</v>
      </c>
      <c r="C45" s="5"/>
      <c r="D45" s="6">
        <v>1</v>
      </c>
      <c r="E45" s="7"/>
      <c r="F45" s="8" t="s">
        <v>215</v>
      </c>
      <c r="G45" s="10" t="s">
        <v>362</v>
      </c>
      <c r="H45" s="22">
        <v>8</v>
      </c>
      <c r="I45" s="112" t="s">
        <v>480</v>
      </c>
      <c r="J45" s="40">
        <f t="shared" si="6"/>
        <v>0</v>
      </c>
      <c r="K45" s="151"/>
    </row>
    <row r="46" spans="1:11" x14ac:dyDescent="0.3">
      <c r="A46" s="5"/>
      <c r="B46" s="5"/>
      <c r="C46" s="5"/>
      <c r="D46" s="6"/>
      <c r="E46" s="7"/>
      <c r="F46" s="17">
        <v>6.7</v>
      </c>
      <c r="G46" s="18" t="s">
        <v>535</v>
      </c>
      <c r="H46" s="19"/>
      <c r="I46" s="19"/>
      <c r="J46" s="20"/>
      <c r="K46" s="28"/>
    </row>
    <row r="47" spans="1:11" x14ac:dyDescent="0.3">
      <c r="A47" s="5">
        <v>1</v>
      </c>
      <c r="B47" s="5">
        <v>1</v>
      </c>
      <c r="C47" s="5"/>
      <c r="D47" s="6">
        <v>1</v>
      </c>
      <c r="E47" s="7"/>
      <c r="F47" s="8" t="s">
        <v>216</v>
      </c>
      <c r="G47" s="10" t="s">
        <v>363</v>
      </c>
      <c r="H47" s="22">
        <v>8</v>
      </c>
      <c r="I47" s="112" t="s">
        <v>480</v>
      </c>
      <c r="J47" s="40">
        <f t="shared" ref="J47:J54" si="7">IF(I47="N",H47,0)</f>
        <v>0</v>
      </c>
      <c r="K47" s="146"/>
    </row>
    <row r="48" spans="1:11" x14ac:dyDescent="0.3">
      <c r="A48" s="5">
        <v>1</v>
      </c>
      <c r="B48" s="5"/>
      <c r="C48" s="5"/>
      <c r="D48" s="6">
        <v>1</v>
      </c>
      <c r="E48" s="7"/>
      <c r="F48" s="8" t="s">
        <v>217</v>
      </c>
      <c r="G48" s="10" t="s">
        <v>536</v>
      </c>
      <c r="H48" s="22">
        <v>8</v>
      </c>
      <c r="I48" s="112" t="s">
        <v>480</v>
      </c>
      <c r="J48" s="40">
        <f t="shared" si="7"/>
        <v>0</v>
      </c>
      <c r="K48" s="147"/>
    </row>
    <row r="49" spans="1:11" x14ac:dyDescent="0.3">
      <c r="A49" s="5">
        <v>1</v>
      </c>
      <c r="B49" s="5">
        <v>1</v>
      </c>
      <c r="C49" s="5">
        <v>1</v>
      </c>
      <c r="D49" s="6">
        <v>1</v>
      </c>
      <c r="E49" s="7"/>
      <c r="F49" s="8" t="s">
        <v>218</v>
      </c>
      <c r="G49" s="10" t="s">
        <v>537</v>
      </c>
      <c r="H49" s="22">
        <v>8</v>
      </c>
      <c r="I49" s="112" t="s">
        <v>480</v>
      </c>
      <c r="J49" s="40">
        <f t="shared" si="7"/>
        <v>0</v>
      </c>
      <c r="K49" s="147"/>
    </row>
    <row r="50" spans="1:11" x14ac:dyDescent="0.3">
      <c r="A50" s="5">
        <v>1</v>
      </c>
      <c r="B50" s="5"/>
      <c r="C50" s="5"/>
      <c r="D50" s="6">
        <v>1</v>
      </c>
      <c r="E50" s="7"/>
      <c r="F50" s="8" t="s">
        <v>219</v>
      </c>
      <c r="G50" s="10" t="s">
        <v>364</v>
      </c>
      <c r="H50" s="22">
        <v>8</v>
      </c>
      <c r="I50" s="112" t="s">
        <v>480</v>
      </c>
      <c r="J50" s="40">
        <f t="shared" si="7"/>
        <v>0</v>
      </c>
      <c r="K50" s="147"/>
    </row>
    <row r="51" spans="1:11" x14ac:dyDescent="0.3">
      <c r="A51" s="5">
        <v>1</v>
      </c>
      <c r="B51" s="5"/>
      <c r="C51" s="5">
        <v>1</v>
      </c>
      <c r="D51" s="6">
        <v>1</v>
      </c>
      <c r="E51" s="7"/>
      <c r="F51" s="8" t="s">
        <v>220</v>
      </c>
      <c r="G51" s="10" t="s">
        <v>365</v>
      </c>
      <c r="H51" s="22">
        <v>8</v>
      </c>
      <c r="I51" s="112" t="s">
        <v>480</v>
      </c>
      <c r="J51" s="40">
        <f t="shared" si="7"/>
        <v>0</v>
      </c>
      <c r="K51" s="147"/>
    </row>
    <row r="52" spans="1:11" x14ac:dyDescent="0.3">
      <c r="A52" s="5">
        <v>1</v>
      </c>
      <c r="B52" s="5"/>
      <c r="C52" s="5">
        <v>1</v>
      </c>
      <c r="D52" s="6">
        <v>1</v>
      </c>
      <c r="E52" s="7"/>
      <c r="F52" s="8" t="s">
        <v>221</v>
      </c>
      <c r="G52" s="10" t="s">
        <v>366</v>
      </c>
      <c r="H52" s="22">
        <v>8</v>
      </c>
      <c r="I52" s="112" t="s">
        <v>480</v>
      </c>
      <c r="J52" s="40">
        <f t="shared" si="7"/>
        <v>0</v>
      </c>
      <c r="K52" s="147"/>
    </row>
    <row r="53" spans="1:11" x14ac:dyDescent="0.3">
      <c r="A53" s="5">
        <v>1</v>
      </c>
      <c r="B53" s="5"/>
      <c r="C53" s="5">
        <v>1</v>
      </c>
      <c r="D53" s="6">
        <v>1</v>
      </c>
      <c r="E53" s="7"/>
      <c r="F53" s="8" t="s">
        <v>222</v>
      </c>
      <c r="G53" s="10" t="s">
        <v>538</v>
      </c>
      <c r="H53" s="22">
        <v>8</v>
      </c>
      <c r="I53" s="112" t="s">
        <v>480</v>
      </c>
      <c r="J53" s="40">
        <f t="shared" si="7"/>
        <v>0</v>
      </c>
      <c r="K53" s="147"/>
    </row>
    <row r="54" spans="1:11" x14ac:dyDescent="0.3">
      <c r="A54" s="5">
        <v>1</v>
      </c>
      <c r="B54" s="5"/>
      <c r="C54" s="5">
        <v>1</v>
      </c>
      <c r="D54" s="6">
        <v>1</v>
      </c>
      <c r="E54" s="7"/>
      <c r="F54" s="8" t="s">
        <v>223</v>
      </c>
      <c r="G54" s="10" t="s">
        <v>539</v>
      </c>
      <c r="H54" s="22">
        <v>8</v>
      </c>
      <c r="I54" s="112" t="s">
        <v>480</v>
      </c>
      <c r="J54" s="40">
        <f t="shared" si="7"/>
        <v>0</v>
      </c>
      <c r="K54" s="148"/>
    </row>
    <row r="55" spans="1:11" x14ac:dyDescent="0.3">
      <c r="A55" s="5"/>
      <c r="B55" s="5"/>
      <c r="C55" s="5"/>
      <c r="D55" s="6"/>
      <c r="E55" s="7"/>
      <c r="F55" s="17">
        <v>6.8</v>
      </c>
      <c r="G55" s="18" t="s">
        <v>541</v>
      </c>
      <c r="H55" s="19"/>
      <c r="I55" s="19"/>
      <c r="J55" s="20"/>
      <c r="K55" s="28"/>
    </row>
    <row r="56" spans="1:11" x14ac:dyDescent="0.3">
      <c r="A56" s="5">
        <v>1</v>
      </c>
      <c r="B56" s="5"/>
      <c r="C56" s="5"/>
      <c r="D56" s="6">
        <v>1</v>
      </c>
      <c r="E56" s="7"/>
      <c r="F56" s="8" t="s">
        <v>224</v>
      </c>
      <c r="G56" s="10" t="s">
        <v>540</v>
      </c>
      <c r="H56" s="22">
        <v>8</v>
      </c>
      <c r="I56" s="112" t="s">
        <v>480</v>
      </c>
      <c r="J56" s="40">
        <f t="shared" ref="J56:J59" si="8">IF(I56="N",H56,0)</f>
        <v>0</v>
      </c>
      <c r="K56" s="29"/>
    </row>
    <row r="57" spans="1:11" x14ac:dyDescent="0.3">
      <c r="A57" s="5">
        <v>1</v>
      </c>
      <c r="B57" s="5"/>
      <c r="C57" s="5"/>
      <c r="D57" s="6">
        <v>1</v>
      </c>
      <c r="E57" s="7"/>
      <c r="F57" s="8" t="s">
        <v>225</v>
      </c>
      <c r="G57" s="10" t="s">
        <v>542</v>
      </c>
      <c r="H57" s="22">
        <v>8</v>
      </c>
      <c r="I57" s="112" t="s">
        <v>480</v>
      </c>
      <c r="J57" s="40">
        <f t="shared" si="8"/>
        <v>0</v>
      </c>
      <c r="K57" s="29"/>
    </row>
    <row r="58" spans="1:11" x14ac:dyDescent="0.3">
      <c r="A58" s="5">
        <v>1</v>
      </c>
      <c r="B58" s="5"/>
      <c r="C58" s="5"/>
      <c r="D58" s="6"/>
      <c r="E58" s="7"/>
      <c r="F58" s="8" t="s">
        <v>367</v>
      </c>
      <c r="G58" s="10" t="s">
        <v>369</v>
      </c>
      <c r="H58" s="22">
        <v>8</v>
      </c>
      <c r="I58" s="112" t="s">
        <v>480</v>
      </c>
      <c r="J58" s="40">
        <f t="shared" si="8"/>
        <v>0</v>
      </c>
      <c r="K58" s="29"/>
    </row>
    <row r="59" spans="1:11" x14ac:dyDescent="0.3">
      <c r="A59" s="5"/>
      <c r="B59" s="5"/>
      <c r="C59" s="5">
        <v>1</v>
      </c>
      <c r="D59" s="6"/>
      <c r="E59" s="7"/>
      <c r="F59" s="8" t="s">
        <v>368</v>
      </c>
      <c r="G59" s="10" t="s">
        <v>370</v>
      </c>
      <c r="H59" s="22">
        <v>30</v>
      </c>
      <c r="I59" s="112" t="s">
        <v>480</v>
      </c>
      <c r="J59" s="40">
        <f t="shared" si="8"/>
        <v>0</v>
      </c>
      <c r="K59" s="29"/>
    </row>
    <row r="60" spans="1:11" ht="37.5" x14ac:dyDescent="0.3">
      <c r="A60" s="5"/>
      <c r="B60" s="5"/>
      <c r="C60" s="5"/>
      <c r="D60" s="6"/>
      <c r="E60" s="7"/>
      <c r="F60" s="17">
        <v>6.9</v>
      </c>
      <c r="G60" s="18" t="s">
        <v>543</v>
      </c>
      <c r="H60" s="19"/>
      <c r="I60" s="19"/>
      <c r="J60" s="20"/>
      <c r="K60" s="28"/>
    </row>
    <row r="61" spans="1:11" x14ac:dyDescent="0.3">
      <c r="A61" s="5">
        <v>1</v>
      </c>
      <c r="B61" s="5"/>
      <c r="C61" s="5"/>
      <c r="D61" s="6">
        <v>1</v>
      </c>
      <c r="E61" s="7"/>
      <c r="F61" s="8" t="s">
        <v>226</v>
      </c>
      <c r="G61" s="10" t="s">
        <v>371</v>
      </c>
      <c r="H61" s="22">
        <v>4</v>
      </c>
      <c r="I61" s="112" t="s">
        <v>480</v>
      </c>
      <c r="J61" s="40">
        <f t="shared" ref="J61:J64" si="9">IF(I61="N",H61,0)</f>
        <v>0</v>
      </c>
      <c r="K61" s="29"/>
    </row>
    <row r="62" spans="1:11" x14ac:dyDescent="0.3">
      <c r="A62" s="5">
        <v>1</v>
      </c>
      <c r="B62" s="5"/>
      <c r="C62" s="5"/>
      <c r="D62" s="6">
        <v>1</v>
      </c>
      <c r="E62" s="7"/>
      <c r="F62" s="8" t="s">
        <v>227</v>
      </c>
      <c r="G62" s="10" t="s">
        <v>372</v>
      </c>
      <c r="H62" s="22">
        <v>4</v>
      </c>
      <c r="I62" s="112" t="s">
        <v>480</v>
      </c>
      <c r="J62" s="40">
        <f t="shared" si="9"/>
        <v>0</v>
      </c>
      <c r="K62" s="29"/>
    </row>
    <row r="63" spans="1:11" x14ac:dyDescent="0.3">
      <c r="A63" s="5">
        <v>1</v>
      </c>
      <c r="B63" s="5"/>
      <c r="C63" s="5"/>
      <c r="D63" s="6">
        <v>1</v>
      </c>
      <c r="E63" s="7"/>
      <c r="F63" s="8" t="s">
        <v>228</v>
      </c>
      <c r="G63" s="10" t="s">
        <v>373</v>
      </c>
      <c r="H63" s="22">
        <v>4</v>
      </c>
      <c r="I63" s="112" t="s">
        <v>480</v>
      </c>
      <c r="J63" s="40">
        <f t="shared" si="9"/>
        <v>0</v>
      </c>
      <c r="K63" s="29"/>
    </row>
    <row r="64" spans="1:11" x14ac:dyDescent="0.3">
      <c r="A64" s="5">
        <v>1</v>
      </c>
      <c r="B64" s="5"/>
      <c r="C64" s="5"/>
      <c r="D64" s="6">
        <v>1</v>
      </c>
      <c r="E64" s="7"/>
      <c r="F64" s="8" t="s">
        <v>229</v>
      </c>
      <c r="G64" s="10" t="s">
        <v>374</v>
      </c>
      <c r="H64" s="22">
        <v>4</v>
      </c>
      <c r="I64" s="112" t="s">
        <v>480</v>
      </c>
      <c r="J64" s="40">
        <f t="shared" si="9"/>
        <v>0</v>
      </c>
      <c r="K64" s="29"/>
    </row>
    <row r="65" spans="1:11" x14ac:dyDescent="0.3">
      <c r="A65" s="5"/>
      <c r="B65" s="5"/>
      <c r="C65" s="5"/>
      <c r="D65" s="6"/>
      <c r="E65" s="7"/>
      <c r="F65" s="25" t="s">
        <v>230</v>
      </c>
      <c r="G65" s="18" t="s">
        <v>339</v>
      </c>
      <c r="H65" s="19"/>
      <c r="I65" s="19"/>
      <c r="J65" s="20"/>
      <c r="K65" s="28"/>
    </row>
    <row r="66" spans="1:11" x14ac:dyDescent="0.3">
      <c r="A66" s="5">
        <v>1</v>
      </c>
      <c r="B66" s="5"/>
      <c r="C66" s="5"/>
      <c r="D66" s="6">
        <v>1</v>
      </c>
      <c r="E66" s="7"/>
      <c r="F66" s="8" t="s">
        <v>231</v>
      </c>
      <c r="G66" s="10" t="s">
        <v>375</v>
      </c>
      <c r="H66" s="22">
        <v>4</v>
      </c>
      <c r="I66" s="112" t="s">
        <v>480</v>
      </c>
      <c r="J66" s="40">
        <f t="shared" ref="J66" si="10">IF(I66="N",H66,0)</f>
        <v>0</v>
      </c>
      <c r="K66" s="29"/>
    </row>
    <row r="67" spans="1:11" x14ac:dyDescent="0.3">
      <c r="A67" s="5"/>
      <c r="B67" s="5"/>
      <c r="C67" s="5"/>
      <c r="D67" s="6"/>
      <c r="E67" s="7"/>
      <c r="F67" s="17">
        <v>6.11</v>
      </c>
      <c r="G67" s="18" t="s">
        <v>340</v>
      </c>
      <c r="H67" s="19"/>
      <c r="I67" s="19"/>
      <c r="J67" s="20"/>
      <c r="K67" s="28"/>
    </row>
    <row r="68" spans="1:11" x14ac:dyDescent="0.3">
      <c r="A68" s="5">
        <v>1</v>
      </c>
      <c r="B68" s="5"/>
      <c r="C68" s="5"/>
      <c r="D68" s="6">
        <v>1</v>
      </c>
      <c r="E68" s="7"/>
      <c r="F68" s="8" t="s">
        <v>232</v>
      </c>
      <c r="G68" s="10" t="s">
        <v>376</v>
      </c>
      <c r="H68" s="22">
        <v>8</v>
      </c>
      <c r="I68" s="112" t="s">
        <v>480</v>
      </c>
      <c r="J68" s="40">
        <f t="shared" ref="J68:J70" si="11">IF(I68="N",H68,0)</f>
        <v>0</v>
      </c>
      <c r="K68" s="29"/>
    </row>
    <row r="69" spans="1:11" x14ac:dyDescent="0.3">
      <c r="A69" s="5">
        <v>1</v>
      </c>
      <c r="B69" s="5"/>
      <c r="C69" s="5"/>
      <c r="D69" s="6">
        <v>1</v>
      </c>
      <c r="E69" s="7"/>
      <c r="F69" s="8" t="s">
        <v>233</v>
      </c>
      <c r="G69" s="10" t="s">
        <v>377</v>
      </c>
      <c r="H69" s="22">
        <v>8</v>
      </c>
      <c r="I69" s="112" t="s">
        <v>480</v>
      </c>
      <c r="J69" s="40">
        <f t="shared" si="11"/>
        <v>0</v>
      </c>
      <c r="K69" s="29"/>
    </row>
    <row r="70" spans="1:11" x14ac:dyDescent="0.3">
      <c r="A70" s="5">
        <v>1</v>
      </c>
      <c r="B70" s="5"/>
      <c r="C70" s="5"/>
      <c r="D70" s="6">
        <v>1</v>
      </c>
      <c r="E70" s="7"/>
      <c r="F70" s="8" t="s">
        <v>234</v>
      </c>
      <c r="G70" s="10" t="s">
        <v>378</v>
      </c>
      <c r="H70" s="22">
        <v>8</v>
      </c>
      <c r="I70" s="112" t="s">
        <v>480</v>
      </c>
      <c r="J70" s="40">
        <f t="shared" si="11"/>
        <v>0</v>
      </c>
      <c r="K70" s="29"/>
    </row>
    <row r="71" spans="1:11" hidden="1" x14ac:dyDescent="0.3">
      <c r="I71" s="2">
        <v>450</v>
      </c>
      <c r="J71" s="2">
        <f>SUM(J5:J70)</f>
        <v>0</v>
      </c>
    </row>
    <row r="72" spans="1:11" hidden="1" x14ac:dyDescent="0.3">
      <c r="I72" s="2">
        <v>56</v>
      </c>
      <c r="J72" s="2">
        <f>COUNTIF(I5:I70,"-")</f>
        <v>56</v>
      </c>
    </row>
  </sheetData>
  <mergeCells count="2">
    <mergeCell ref="K47:K54"/>
    <mergeCell ref="K34:K45"/>
  </mergeCells>
  <dataValidations count="1">
    <dataValidation type="list" allowBlank="1" showInputMessage="1" showErrorMessage="1" sqref="I68:I70 I66 I61:I64 I56:I59 I47:I54 I34:I45 I31:I32 I28:I29 I24:I26 I16:I22 I5:I14" xr:uid="{4F4DCB56-E71C-404F-B06F-08D54CE570F8}">
      <formula1>$M$1:$M$4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650C53FC6B35418C4A775176BA7A5D" ma:contentTypeVersion="15" ma:contentTypeDescription="Create a new document." ma:contentTypeScope="" ma:versionID="a365b57ac48d3f1dca02daadfe59610d">
  <xsd:schema xmlns:xsd="http://www.w3.org/2001/XMLSchema" xmlns:xs="http://www.w3.org/2001/XMLSchema" xmlns:p="http://schemas.microsoft.com/office/2006/metadata/properties" xmlns:ns2="c4b87cb1-a230-471b-a33f-148f2396d7e6" xmlns:ns3="e26dba7e-09ac-401f-98d6-ae3c67dcb1db" targetNamespace="http://schemas.microsoft.com/office/2006/metadata/properties" ma:root="true" ma:fieldsID="a3d2d48a654446b8feb04842e8142017" ns2:_="" ns3:_="">
    <xsd:import namespace="c4b87cb1-a230-471b-a33f-148f2396d7e6"/>
    <xsd:import namespace="e26dba7e-09ac-401f-98d6-ae3c67dcb1d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87cb1-a230-471b-a33f-148f2396d7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a526b4-a88c-421d-963c-508b5a44c6c5}" ma:internalName="TaxCatchAll" ma:showField="CatchAllData" ma:web="c4b87cb1-a230-471b-a33f-148f2396d7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dba7e-09ac-401f-98d6-ae3c67dc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12c63e-7480-4a73-b69c-1295321e4c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20BEC6-9372-4C40-9E28-14442C7B774A}"/>
</file>

<file path=customXml/itemProps2.xml><?xml version="1.0" encoding="utf-8"?>
<ds:datastoreItem xmlns:ds="http://schemas.openxmlformats.org/officeDocument/2006/customXml" ds:itemID="{22E9B922-39B4-41D1-B185-F6C01D4F220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Cover</vt:lpstr>
      <vt:lpstr>NCs</vt:lpstr>
      <vt:lpstr>Fit &amp; Proper</vt:lpstr>
      <vt:lpstr>Sheet1</vt:lpstr>
      <vt:lpstr>PAYE, VAT</vt:lpstr>
      <vt:lpstr>Debt Bondage</vt:lpstr>
      <vt:lpstr>Accomodation</vt:lpstr>
      <vt:lpstr>Working Hours</vt:lpstr>
      <vt:lpstr>H&amp;S</vt:lpstr>
      <vt:lpstr>Recruitment and Contracts</vt:lpstr>
      <vt:lpstr>Subcontracting</vt:lpstr>
      <vt:lpstr>Right to work</vt:lpstr>
      <vt:lpstr>ID and Age</vt:lpstr>
      <vt:lpstr>Accomodation!Print_Area</vt:lpstr>
      <vt:lpstr>Cover!Print_Area</vt:lpstr>
      <vt:lpstr>'Debt Bondage'!Print_Area</vt:lpstr>
      <vt:lpstr>'Fit &amp; Proper'!Print_Area</vt:lpstr>
      <vt:lpstr>'H&amp;S'!Print_Area</vt:lpstr>
      <vt:lpstr>'ID and Age'!Print_Area</vt:lpstr>
      <vt:lpstr>NCs!Print_Area</vt:lpstr>
      <vt:lpstr>'PAYE, VAT'!Print_Area</vt:lpstr>
      <vt:lpstr>'Recruitment and Contracts'!Print_Area</vt:lpstr>
      <vt:lpstr>'Right to work'!Print_Area</vt:lpstr>
      <vt:lpstr>Subcontracting!Print_Area</vt:lpstr>
      <vt:lpstr>'Working Hours'!Print_Area</vt:lpstr>
    </vt:vector>
  </TitlesOfParts>
  <Company>Manor Fresh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Shayne Tyler</dc:creator>
  <cp:lastModifiedBy>shayn</cp:lastModifiedBy>
  <cp:lastPrinted>2016-02-16T12:50:53Z</cp:lastPrinted>
  <dcterms:created xsi:type="dcterms:W3CDTF">2015-11-23T07:47:09Z</dcterms:created>
  <dcterms:modified xsi:type="dcterms:W3CDTF">2022-07-05T10:19:16Z</dcterms:modified>
</cp:coreProperties>
</file>